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>
    <definedName name="_xlnm.Print_Titles" localSheetId="2">'Лист3'!$4:$5</definedName>
    <definedName name="_xlnm.Print_Area" localSheetId="2">'Лист3'!$A$1:$J$126</definedName>
  </definedNames>
  <calcPr fullCalcOnLoad="1"/>
</workbook>
</file>

<file path=xl/sharedStrings.xml><?xml version="1.0" encoding="utf-8"?>
<sst xmlns="http://schemas.openxmlformats.org/spreadsheetml/2006/main" count="370" uniqueCount="278">
  <si>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</si>
  <si>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</si>
  <si>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</si>
  <si>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</si>
  <si>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</si>
  <si>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</si>
  <si>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Наименование бюджетного учреждения</t>
  </si>
  <si>
    <t>ИНН/КПП</t>
  </si>
  <si>
    <t>Единица измерения (руб.)</t>
  </si>
  <si>
    <t>Юридический адрес муниципального бюджетного учреждения</t>
  </si>
  <si>
    <t>I. Сведения о деятельности муниципального бюджетного учреждения</t>
  </si>
  <si>
    <t>II. Показатели финансового состояния учреждения</t>
  </si>
  <si>
    <t>№</t>
  </si>
  <si>
    <t>Наименование показателя</t>
  </si>
  <si>
    <t>Сумма</t>
  </si>
  <si>
    <t>1.</t>
  </si>
  <si>
    <t>Нефинансовые активы, ВСЕГО</t>
  </si>
  <si>
    <t>из них:</t>
  </si>
  <si>
    <t xml:space="preserve"> 1.1. </t>
  </si>
  <si>
    <t>Общая балансовая стоимость недвижимого имущества, всего</t>
  </si>
  <si>
    <t xml:space="preserve"> 1.1.1.</t>
  </si>
  <si>
    <t>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</si>
  <si>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1.1.2.</t>
  </si>
  <si>
    <t>Стоимость имущества, приобретенного муниципальным бюджетным учреждением за счет выделенных собственником имущества учреждения средств</t>
  </si>
  <si>
    <t xml:space="preserve"> 1.1.3.</t>
  </si>
  <si>
    <t>Стоимость имущества, приобретенного муниципальным бюджетным учреждением за счет доходов полученных от платной и иной приносящей доход деятельности</t>
  </si>
  <si>
    <t xml:space="preserve"> 1.1.4.</t>
  </si>
  <si>
    <t>Остаточная стоимость недвижимого муниципального имущества</t>
  </si>
  <si>
    <t xml:space="preserve"> 1.2. </t>
  </si>
  <si>
    <t>Общая балансовая стоимость движимого имущества, всего</t>
  </si>
  <si>
    <t xml:space="preserve"> 1.2.1.</t>
  </si>
  <si>
    <t>Остаточная стоимость особо ценного движимого имущества</t>
  </si>
  <si>
    <t xml:space="preserve"> 1.2.2.</t>
  </si>
  <si>
    <t>2.</t>
  </si>
  <si>
    <t>Финансовые активы, ВСЕГО</t>
  </si>
  <si>
    <t xml:space="preserve"> 2.1.</t>
  </si>
  <si>
    <t>Дебиторская задолженность по доходам, полученным за счет средств районного бюджета</t>
  </si>
  <si>
    <t xml:space="preserve"> 2.2.</t>
  </si>
  <si>
    <t>Дебиторская задолженность по выданным авансам, полученным за счет средств районного бюджета</t>
  </si>
  <si>
    <t xml:space="preserve"> 2.3.</t>
  </si>
  <si>
    <t xml:space="preserve">Дебиторская задолженность по выданным авансам, за счет доходов, полученным от платной и иной приносящей доход деятельности </t>
  </si>
  <si>
    <t>3.</t>
  </si>
  <si>
    <t>Обязательства, всего</t>
  </si>
  <si>
    <t>3.1.</t>
  </si>
  <si>
    <t>3.2.</t>
  </si>
  <si>
    <t>3.3.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</si>
  <si>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</si>
  <si>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окружного бюджета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</si>
  <si>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 </t>
  </si>
  <si>
    <t>в том числе:</t>
  </si>
  <si>
    <t>Общая балансовая стоимость особо ценного движимого имущества</t>
  </si>
  <si>
    <t>Код по бюджетной кслассификации операции сектора муниципального управления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</si>
  <si>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</si>
  <si>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</si>
  <si>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</si>
  <si>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4.</t>
  </si>
  <si>
    <t>Остаток средств на начало планируемого года</t>
  </si>
  <si>
    <t>Х</t>
  </si>
  <si>
    <t>5.</t>
  </si>
  <si>
    <t>Поступления, всего:</t>
  </si>
  <si>
    <t>5.1.</t>
  </si>
  <si>
    <t>Субсидии на выполнении муниципального задания, в том числе</t>
  </si>
  <si>
    <t>5.1.1.</t>
  </si>
  <si>
    <t>на оказание муниципальных услуг (работ)</t>
  </si>
  <si>
    <t>5.1.2.</t>
  </si>
  <si>
    <t>на содержание имущества</t>
  </si>
  <si>
    <t>5.2.</t>
  </si>
  <si>
    <t>Целевые субсидии</t>
  </si>
  <si>
    <t>5.3.</t>
  </si>
  <si>
    <t>Бюджетные инвестиции</t>
  </si>
  <si>
    <t>5.4.</t>
  </si>
  <si>
    <t>Поступления от оказания бюджетным (автономным) учреждениям услуг (выполнения работ), предоставление которых для физических и юридических лиц осуществляется на платной основе, всего</t>
  </si>
  <si>
    <t>5.4.1.</t>
  </si>
  <si>
    <t>Услуга №1</t>
  </si>
  <si>
    <t>5.4.2.</t>
  </si>
  <si>
    <t>Услуга №2</t>
  </si>
  <si>
    <t>5.5.</t>
  </si>
  <si>
    <t>Поступления от иной приносящей доход деятельности, всего:</t>
  </si>
  <si>
    <t>5.5.1.</t>
  </si>
  <si>
    <t>от сдачи имущества в аренду</t>
  </si>
  <si>
    <t>5.5.2.</t>
  </si>
  <si>
    <t>поступления от реализации ценных бумаг</t>
  </si>
  <si>
    <t>6.</t>
  </si>
  <si>
    <t>Выплаты на выполнение муниципального задания на оказание муниципальных услуг(работ) всего:(1)</t>
  </si>
  <si>
    <t>6.1.</t>
  </si>
  <si>
    <t>Оплата труда и начисления на выплаты по оплате труда, всего</t>
  </si>
  <si>
    <t>6.1.1.</t>
  </si>
  <si>
    <t xml:space="preserve">Заработная плата </t>
  </si>
  <si>
    <t>6.1.2.</t>
  </si>
  <si>
    <t>Прочие выплаты</t>
  </si>
  <si>
    <t>6.1.3.</t>
  </si>
  <si>
    <t>Начисления на выплаты по оплате труда</t>
  </si>
  <si>
    <t>6.2.</t>
  </si>
  <si>
    <t>6.2.1.</t>
  </si>
  <si>
    <t xml:space="preserve">Услуги связи </t>
  </si>
  <si>
    <t>6.2.2.</t>
  </si>
  <si>
    <t>Транспортные услуги</t>
  </si>
  <si>
    <t>6.2.3.</t>
  </si>
  <si>
    <t>Коммунальные услуги</t>
  </si>
  <si>
    <t>6.2.4.</t>
  </si>
  <si>
    <t>Арендная плата за пользование имуществом</t>
  </si>
  <si>
    <t>6.2.5.</t>
  </si>
  <si>
    <t>Работы, услуги по содержанию имущества</t>
  </si>
  <si>
    <t>6.2.6.</t>
  </si>
  <si>
    <t>Прочие работы, услуги</t>
  </si>
  <si>
    <t>6.3.</t>
  </si>
  <si>
    <t>Безвозмездные перечисления организациям, всего</t>
  </si>
  <si>
    <t>6.3.1.</t>
  </si>
  <si>
    <t>Безвозмездные перечисления муниципальным организациям</t>
  </si>
  <si>
    <t>6.4.</t>
  </si>
  <si>
    <t xml:space="preserve">Социальное обеспечение, всего </t>
  </si>
  <si>
    <t>6.4.1.</t>
  </si>
  <si>
    <t>Пособия по социальной помощи населению</t>
  </si>
  <si>
    <t>6.4.2.</t>
  </si>
  <si>
    <t>Пенсии,пособия,выплачиваемые организациями сектора государственного управления</t>
  </si>
  <si>
    <t>6.5.</t>
  </si>
  <si>
    <t>Прочие расходы</t>
  </si>
  <si>
    <t>6.6.</t>
  </si>
  <si>
    <t>Поступления нефинансовых активов, всего</t>
  </si>
  <si>
    <t>6.6.1.</t>
  </si>
  <si>
    <t>Увеличение стоимости основных средств</t>
  </si>
  <si>
    <t>6.6.2.</t>
  </si>
  <si>
    <t>Увеличение стоимости нематериальных активов</t>
  </si>
  <si>
    <t>6.6.3.</t>
  </si>
  <si>
    <t>Увеличение стоимости непроизводственных активов</t>
  </si>
  <si>
    <t>6.6.4.</t>
  </si>
  <si>
    <t>Увеличение стоимости материальных запасов</t>
  </si>
  <si>
    <t>6.7.</t>
  </si>
  <si>
    <t>Поступление финансовых активов</t>
  </si>
  <si>
    <t>6.7.1.</t>
  </si>
  <si>
    <t xml:space="preserve">Увеличение стоимости ценных бумаг, кроме акций  и иных форм участия в капитале </t>
  </si>
  <si>
    <t>6.7.2.</t>
  </si>
  <si>
    <t>Увеличение стоимости акций и иных форм участия в капитале</t>
  </si>
  <si>
    <t>7.</t>
  </si>
  <si>
    <t>Выплаты на выполнение муниципального задания на содержание имущества всего:(2)</t>
  </si>
  <si>
    <t>7.1.</t>
  </si>
  <si>
    <t>7.2.</t>
  </si>
  <si>
    <t>7.3.</t>
  </si>
  <si>
    <t>7.4.</t>
  </si>
  <si>
    <t>7.5.</t>
  </si>
  <si>
    <t>8.</t>
  </si>
  <si>
    <t>Выплаты на осуществление предпринимательской и иной  приносящей доход деятельности, всего(3)</t>
  </si>
  <si>
    <t>8.1.</t>
  </si>
  <si>
    <t>8.1.1.</t>
  </si>
  <si>
    <t>8.1.2.</t>
  </si>
  <si>
    <t>8.2.</t>
  </si>
  <si>
    <t>Оплата работ,услуг, всего</t>
  </si>
  <si>
    <t>8.2.1.</t>
  </si>
  <si>
    <t>8.2.2.</t>
  </si>
  <si>
    <t>8.2.3.</t>
  </si>
  <si>
    <t>8.2.4.</t>
  </si>
  <si>
    <t>8.2.5.</t>
  </si>
  <si>
    <t>8.2.6.</t>
  </si>
  <si>
    <t>8.3.</t>
  </si>
  <si>
    <t>8.4.</t>
  </si>
  <si>
    <t>Поступление финансовых активов, всего</t>
  </si>
  <si>
    <t>8.4.1.</t>
  </si>
  <si>
    <t>8.4.2.</t>
  </si>
  <si>
    <t>8.4.3.</t>
  </si>
  <si>
    <t>8.4.4.</t>
  </si>
  <si>
    <t>8.5.</t>
  </si>
  <si>
    <t>8.5.1.</t>
  </si>
  <si>
    <t>8.5.2.</t>
  </si>
  <si>
    <t>9.</t>
  </si>
  <si>
    <t>Объем бюджетных инвестиций,всего(4)</t>
  </si>
  <si>
    <t>10.</t>
  </si>
  <si>
    <t>Объем целевых субсидий,всего (5)</t>
  </si>
  <si>
    <t>11.</t>
  </si>
  <si>
    <t>Остаток средств на конец планируемого года (6)</t>
  </si>
  <si>
    <t>11.1.</t>
  </si>
  <si>
    <t>Остаток субсидии на выполнение муниципального задания(оказание услуг)</t>
  </si>
  <si>
    <t>Справочно:</t>
  </si>
  <si>
    <t>12.</t>
  </si>
  <si>
    <t>Объем публичных обязательств, всего (7)</t>
  </si>
  <si>
    <t>III.Сведения о работниках бюджетного (автономного) учреждения</t>
  </si>
  <si>
    <t xml:space="preserve">Единица измерения </t>
  </si>
  <si>
    <t>Первый год планового периода</t>
  </si>
  <si>
    <t>13.</t>
  </si>
  <si>
    <t>Среднесписочная численность работников</t>
  </si>
  <si>
    <t>человек</t>
  </si>
  <si>
    <t>14.</t>
  </si>
  <si>
    <t>Средняя заработная плата работников</t>
  </si>
  <si>
    <t>рублей</t>
  </si>
  <si>
    <t>14.1.</t>
  </si>
  <si>
    <t xml:space="preserve">За счет средств бюджета </t>
  </si>
  <si>
    <t>14.2.</t>
  </si>
  <si>
    <t>За счет средств внебюджетгых источников</t>
  </si>
  <si>
    <t xml:space="preserve">Руководитель муниципального </t>
  </si>
  <si>
    <t xml:space="preserve">учреждения </t>
  </si>
  <si>
    <t>(уполномоченное лицо)</t>
  </si>
  <si>
    <t>(подпись)        (расшифровка подписи)</t>
  </si>
  <si>
    <t>Исполнитель</t>
  </si>
  <si>
    <t>По ОКВЭД</t>
  </si>
  <si>
    <t>1.1. Цель деятельности Выявление и развитие творческого потенциала населения района</t>
  </si>
  <si>
    <t>1.3. Перечень услуг осуществляемых на платной основе - нет</t>
  </si>
  <si>
    <t>III. Показатели по поступлениям и выплатам учреждения</t>
  </si>
  <si>
    <t>____________________________________________</t>
  </si>
  <si>
    <t>СОГЛАСОВАНО</t>
  </si>
  <si>
    <t>УТВЕРЖДАЮ</t>
  </si>
  <si>
    <t>(подпись, расшифровка)</t>
  </si>
  <si>
    <t>бюджетного</t>
  </si>
  <si>
    <t>(подпись)</t>
  </si>
  <si>
    <t>(расшифровка подписи)</t>
  </si>
  <si>
    <t>(наименование иностранной валюты)</t>
  </si>
  <si>
    <t xml:space="preserve">Ответственный </t>
  </si>
  <si>
    <t>(должность)</t>
  </si>
  <si>
    <t>1.2. Вид деятельности 92.51 (Деятельность библиотек, архивов, учреждений клубного типа)</t>
  </si>
  <si>
    <t>Оплата работ, услуг, всего</t>
  </si>
  <si>
    <t>Департамент образования Администрации Пуровского района</t>
  </si>
  <si>
    <t>"___"________2014 год</t>
  </si>
  <si>
    <t>О.В.Гофман</t>
  </si>
  <si>
    <t>"______"______________2014_г.</t>
  </si>
  <si>
    <t>руб.</t>
  </si>
  <si>
    <t>8911019829/891101001</t>
  </si>
  <si>
    <t xml:space="preserve">629860, Россия, Ямало-Ненецкий автономный округ, Пуровский район,  п. Уренгой, ул. Попенченко, 1/1
</t>
  </si>
  <si>
    <t>на 2014 год</t>
  </si>
  <si>
    <t xml:space="preserve">                           И.А.Коба</t>
  </si>
  <si>
    <t>Директор МКУ "ЦБДО"</t>
  </si>
  <si>
    <t>тел.2-14-72</t>
  </si>
  <si>
    <t>80.10.3</t>
  </si>
  <si>
    <t>Директор МБОУ ДО «Дом детского творчества» п.г.т. Уренгой Пуровского района</t>
  </si>
  <si>
    <t>Муниципальное бюджетное образовательное учреждение дополнительного образования  «Дом детского творчества» п.г.т. Уренгой Пуровского района</t>
  </si>
  <si>
    <t>Приложение</t>
  </si>
  <si>
    <t xml:space="preserve">к Порядку составления и утверждения  плана финансово-хозяйственной деятельности,
утвержденного приказом  от _28_.января 2011 N _59____ </t>
  </si>
  <si>
    <t xml:space="preserve">УТВЕРЖДАЮ </t>
  </si>
  <si>
    <t>(наименование должности лица, утверждающего документ;</t>
  </si>
  <si>
    <t>наименование органа, осуществляющего функции и полномочия учредителя (учреждения)</t>
  </si>
  <si>
    <t xml:space="preserve"> г.</t>
  </si>
  <si>
    <t>СВЕДЕНИЯ</t>
  </si>
  <si>
    <t xml:space="preserve">об операциях с целевыми субсидиями, предоставленными государственному (муниципальному) учреждению на 20 </t>
  </si>
  <si>
    <t>г.</t>
  </si>
  <si>
    <t xml:space="preserve">Форма по ОКУД </t>
  </si>
  <si>
    <t>от</t>
  </si>
  <si>
    <t xml:space="preserve">Дата </t>
  </si>
  <si>
    <t>Муниципальное бюджетное (автономное) учреждение (подразделение)</t>
  </si>
  <si>
    <t xml:space="preserve">по ОКПО </t>
  </si>
  <si>
    <t xml:space="preserve">ИНН/КПП </t>
  </si>
  <si>
    <t xml:space="preserve">Дата представления предыдущих Сведений </t>
  </si>
  <si>
    <t xml:space="preserve">Наименование бюджета </t>
  </si>
  <si>
    <t xml:space="preserve">по ОКАТО </t>
  </si>
  <si>
    <t xml:space="preserve">Наименование органа, осуществляющего функции и полномочия учредителя </t>
  </si>
  <si>
    <t xml:space="preserve">Глава по БК </t>
  </si>
  <si>
    <t xml:space="preserve">Наименование органа, осуществляющего ведение лицевого счета по иным субсидиям </t>
  </si>
  <si>
    <t xml:space="preserve">по ОКЕИ </t>
  </si>
  <si>
    <t xml:space="preserve">по ОКВ </t>
  </si>
  <si>
    <t xml:space="preserve">Наименование субсидии </t>
  </si>
  <si>
    <t xml:space="preserve">Код 
субсидии </t>
  </si>
  <si>
    <t xml:space="preserve">Код
КОСГУ </t>
  </si>
  <si>
    <t xml:space="preserve">Разрешенный к использованию остаток </t>
  </si>
  <si>
    <t xml:space="preserve">Планируемые </t>
  </si>
  <si>
    <t>субсидии прошлых лет на начало 20</t>
  </si>
  <si>
    <t xml:space="preserve">код </t>
  </si>
  <si>
    <t xml:space="preserve">сумма </t>
  </si>
  <si>
    <t xml:space="preserve">поступления </t>
  </si>
  <si>
    <t xml:space="preserve">выплаты </t>
  </si>
  <si>
    <t xml:space="preserve">Всего </t>
  </si>
  <si>
    <t xml:space="preserve">Номер страницы </t>
  </si>
  <si>
    <t>Руководитель</t>
  </si>
  <si>
    <t xml:space="preserve">Всего страниц </t>
  </si>
  <si>
    <t>ОТМЕТКА ОРГАНА, ОСУЩЕСТВЛЯЮЩЕГО ВЕДЕНИЕ 
ЛИЦЕВОГО СЧЕТА, О ПРИНЯТИИ НАСТОЯЩИХ СВЕДЕНИЙ</t>
  </si>
  <si>
    <t>Руководитель финансово-</t>
  </si>
  <si>
    <t xml:space="preserve">экономической службы </t>
  </si>
  <si>
    <t xml:space="preserve">исполнитель </t>
  </si>
  <si>
    <t>(телефон)</t>
  </si>
  <si>
    <t>"</t>
  </si>
  <si>
    <t>20</t>
  </si>
  <si>
    <t>01.2014</t>
  </si>
  <si>
    <t>71160605000</t>
  </si>
  <si>
    <t>974</t>
  </si>
  <si>
    <t>71216117</t>
  </si>
  <si>
    <t>Наименование  муниципального учреждения, осуществляющего функции и полномочия учредителя</t>
  </si>
  <si>
    <t>О.В. Бородина</t>
  </si>
  <si>
    <t>Мероприятия за счет средств ТЭК</t>
  </si>
  <si>
    <t>974.20.0007</t>
  </si>
  <si>
    <t>Л.А. Кравчук</t>
  </si>
  <si>
    <t>241</t>
  </si>
  <si>
    <t>Начальник Департамента образования Администрации Пуровского района</t>
  </si>
  <si>
    <t>С.М. Васильева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</si>
</sst>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6" fillId="0" borderId="0" xfId="58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2" fillId="0" borderId="16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5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top"/>
    </xf>
    <xf numFmtId="0" fontId="11" fillId="0" borderId="1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4" fillId="0" borderId="2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1" fillId="0" borderId="27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2" fontId="11" fillId="0" borderId="37" xfId="0" applyNumberFormat="1" applyFont="1" applyBorder="1" applyAlignment="1">
      <alignment horizontal="center" vertical="center" wrapText="1"/>
    </xf>
    <xf numFmtId="2" fontId="11" fillId="0" borderId="38" xfId="0" applyNumberFormat="1" applyFont="1" applyBorder="1" applyAlignment="1">
      <alignment horizontal="center" vertical="center" wrapText="1"/>
    </xf>
    <xf numFmtId="2" fontId="11" fillId="0" borderId="39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11" fillId="0" borderId="40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49" fontId="11" fillId="0" borderId="4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1" fontId="12" fillId="0" borderId="31" xfId="0" applyNumberFormat="1" applyFont="1" applyBorder="1" applyAlignment="1">
      <alignment horizontal="center"/>
    </xf>
    <xf numFmtId="1" fontId="12" fillId="0" borderId="32" xfId="0" applyNumberFormat="1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11" xfId="0" applyFont="1" applyBorder="1" applyAlignment="1">
      <alignment wrapText="1"/>
    </xf>
    <xf numFmtId="49" fontId="12" fillId="0" borderId="4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1" fontId="12" fillId="0" borderId="46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47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49" fontId="12" fillId="0" borderId="48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49" fontId="12" fillId="0" borderId="52" xfId="0" applyNumberFormat="1" applyFont="1" applyBorder="1" applyAlignment="1">
      <alignment horizontal="center"/>
    </xf>
    <xf numFmtId="49" fontId="12" fillId="0" borderId="53" xfId="0" applyNumberFormat="1" applyFont="1" applyBorder="1" applyAlignment="1">
      <alignment horizontal="center"/>
    </xf>
    <xf numFmtId="49" fontId="12" fillId="0" borderId="54" xfId="0" applyNumberFormat="1" applyFont="1" applyBorder="1" applyAlignment="1">
      <alignment horizontal="center"/>
    </xf>
    <xf numFmtId="0" fontId="12" fillId="0" borderId="55" xfId="0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2" fillId="0" borderId="5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11" xfId="0" applyFont="1" applyBorder="1" applyAlignment="1">
      <alignment horizontal="righ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532B~1\AppData\Local\Temp\&#1044;&#1044;&#1058;%20&#1087;&#1091;&#1088;&#1087;&#1077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">
          <cell r="F16">
            <v>383</v>
          </cell>
        </row>
        <row r="17">
          <cell r="F17" t="str">
            <v>80.10.3</v>
          </cell>
        </row>
        <row r="20">
          <cell r="E20" t="str">
            <v>Департамент образования Администрации Пуровского района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view="pageBreakPreview" zoomScaleNormal="115" zoomScaleSheetLayoutView="100" zoomScalePageLayoutView="0" workbookViewId="0" topLeftCell="A1">
      <selection activeCell="B8" sqref="B8"/>
    </sheetView>
  </sheetViews>
  <sheetFormatPr defaultColWidth="9.140625" defaultRowHeight="15"/>
  <cols>
    <col min="1" max="1" width="10.140625" style="1" customWidth="1"/>
    <col min="2" max="2" width="23.28125" style="1" customWidth="1"/>
    <col min="3" max="4" width="1.57421875" style="1" customWidth="1"/>
    <col min="5" max="5" width="9.140625" style="1" customWidth="1"/>
    <col min="6" max="6" width="32.421875" style="1" customWidth="1"/>
    <col min="7" max="16384" width="9.140625" style="1" customWidth="1"/>
  </cols>
  <sheetData>
    <row r="2" spans="1:6" ht="12.75" customHeight="1">
      <c r="A2" s="62" t="s">
        <v>197</v>
      </c>
      <c r="B2" s="62"/>
      <c r="F2" s="2" t="s">
        <v>198</v>
      </c>
    </row>
    <row r="3" spans="1:6" ht="38.25" customHeight="1">
      <c r="A3" s="62" t="s">
        <v>276</v>
      </c>
      <c r="B3" s="62"/>
      <c r="F3" s="1" t="s">
        <v>220</v>
      </c>
    </row>
    <row r="4" spans="1:6" ht="28.5" customHeight="1">
      <c r="A4" s="65" t="s">
        <v>277</v>
      </c>
      <c r="B4" s="65"/>
      <c r="F4" s="34" t="s">
        <v>216</v>
      </c>
    </row>
    <row r="5" spans="1:6" ht="8.25" customHeight="1">
      <c r="A5" s="66"/>
      <c r="B5" s="66"/>
      <c r="F5" s="35" t="s">
        <v>199</v>
      </c>
    </row>
    <row r="6" spans="1:6" ht="14.25" customHeight="1">
      <c r="A6" s="62" t="str">
        <f>F6</f>
        <v>"___"________2014 год</v>
      </c>
      <c r="B6" s="62"/>
      <c r="F6" s="2" t="s">
        <v>209</v>
      </c>
    </row>
    <row r="7" ht="12.75">
      <c r="F7" s="2"/>
    </row>
    <row r="9" spans="1:6" ht="12.75">
      <c r="A9" s="62" t="s">
        <v>0</v>
      </c>
      <c r="B9" s="62"/>
      <c r="C9" s="62"/>
      <c r="D9" s="62"/>
      <c r="E9" s="62"/>
      <c r="F9" s="62"/>
    </row>
    <row r="10" spans="1:6" ht="12.75">
      <c r="A10" s="62" t="s">
        <v>215</v>
      </c>
      <c r="B10" s="62"/>
      <c r="C10" s="62"/>
      <c r="D10" s="62"/>
      <c r="E10" s="62"/>
      <c r="F10" s="62"/>
    </row>
    <row r="11" spans="1:6" ht="12.75">
      <c r="A11" s="62"/>
      <c r="B11" s="62"/>
      <c r="C11" s="62"/>
      <c r="D11" s="62"/>
      <c r="E11" s="62"/>
      <c r="F11" s="62"/>
    </row>
    <row r="12" ht="12.75">
      <c r="F12" s="2" t="s">
        <v>1</v>
      </c>
    </row>
    <row r="13" spans="1:6" ht="22.5" customHeight="1">
      <c r="A13" s="63" t="s">
        <v>6</v>
      </c>
      <c r="B13" s="63"/>
      <c r="C13" s="63"/>
      <c r="D13" s="63"/>
      <c r="E13" s="3" t="s">
        <v>2</v>
      </c>
      <c r="F13" s="3"/>
    </row>
    <row r="14" spans="1:6" ht="68.25" customHeight="1">
      <c r="A14" s="60" t="s">
        <v>221</v>
      </c>
      <c r="B14" s="60"/>
      <c r="C14" s="60"/>
      <c r="D14" s="60"/>
      <c r="E14" s="3" t="s">
        <v>3</v>
      </c>
      <c r="F14" s="33"/>
    </row>
    <row r="15" spans="5:6" ht="12.75">
      <c r="E15" s="45" t="s">
        <v>4</v>
      </c>
      <c r="F15" s="3">
        <v>71216117</v>
      </c>
    </row>
    <row r="16" spans="5:6" ht="12.75">
      <c r="E16" s="45" t="s">
        <v>5</v>
      </c>
      <c r="F16" s="12">
        <v>383</v>
      </c>
    </row>
    <row r="17" spans="5:6" ht="24">
      <c r="E17" s="45" t="s">
        <v>192</v>
      </c>
      <c r="F17" s="43" t="s">
        <v>219</v>
      </c>
    </row>
    <row r="18" spans="1:6" ht="26.25" customHeight="1">
      <c r="A18" s="60" t="s">
        <v>7</v>
      </c>
      <c r="B18" s="60"/>
      <c r="C18" s="60"/>
      <c r="D18" s="60"/>
      <c r="E18" s="61" t="s">
        <v>213</v>
      </c>
      <c r="F18" s="61"/>
    </row>
    <row r="19" spans="1:6" ht="26.25" customHeight="1">
      <c r="A19" s="61" t="s">
        <v>8</v>
      </c>
      <c r="B19" s="61"/>
      <c r="C19" s="61"/>
      <c r="D19" s="61"/>
      <c r="E19" s="64" t="s">
        <v>212</v>
      </c>
      <c r="F19" s="64"/>
    </row>
    <row r="20" spans="1:6" ht="48" customHeight="1">
      <c r="A20" s="61" t="s">
        <v>270</v>
      </c>
      <c r="B20" s="61"/>
      <c r="C20" s="61"/>
      <c r="D20" s="61"/>
      <c r="E20" s="63" t="s">
        <v>208</v>
      </c>
      <c r="F20" s="63"/>
    </row>
    <row r="21" spans="1:6" ht="64.5" customHeight="1">
      <c r="A21" s="61" t="s">
        <v>9</v>
      </c>
      <c r="B21" s="61"/>
      <c r="C21" s="61"/>
      <c r="D21" s="61"/>
      <c r="E21" s="60" t="s">
        <v>214</v>
      </c>
      <c r="F21" s="60"/>
    </row>
    <row r="22" spans="1:2" ht="12.75">
      <c r="A22" s="4"/>
      <c r="B22" s="4"/>
    </row>
  </sheetData>
  <sheetProtection/>
  <mergeCells count="18">
    <mergeCell ref="E20:F20"/>
    <mergeCell ref="E18:F18"/>
    <mergeCell ref="A2:B2"/>
    <mergeCell ref="A3:B3"/>
    <mergeCell ref="A4:B4"/>
    <mergeCell ref="A5:B5"/>
    <mergeCell ref="A6:B6"/>
    <mergeCell ref="A9:F9"/>
    <mergeCell ref="E21:F21"/>
    <mergeCell ref="A18:D18"/>
    <mergeCell ref="A19:D19"/>
    <mergeCell ref="A20:D20"/>
    <mergeCell ref="A21:D21"/>
    <mergeCell ref="A10:F10"/>
    <mergeCell ref="A11:F11"/>
    <mergeCell ref="A13:D13"/>
    <mergeCell ref="A14:D14"/>
    <mergeCell ref="E19:F19"/>
  </mergeCells>
  <printOptions/>
  <pageMargins left="0.62" right="0.2755905511811024" top="0.7480314960629921" bottom="0.7480314960629921" header="0.31496062992125984" footer="0.31496062992125984"/>
  <pageSetup horizontalDpi="180" verticalDpi="18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="85" zoomScaleSheetLayoutView="85" zoomScalePageLayoutView="0" workbookViewId="0" topLeftCell="A22">
      <selection activeCell="C25" sqref="C25"/>
    </sheetView>
  </sheetViews>
  <sheetFormatPr defaultColWidth="9.140625" defaultRowHeight="15"/>
  <cols>
    <col min="1" max="1" width="6.421875" style="5" customWidth="1"/>
    <col min="2" max="2" width="50.8515625" style="5" customWidth="1"/>
    <col min="3" max="3" width="18.7109375" style="16" customWidth="1"/>
    <col min="4" max="16384" width="9.140625" style="5" customWidth="1"/>
  </cols>
  <sheetData>
    <row r="1" spans="1:3" ht="28.5" customHeight="1">
      <c r="A1" s="67" t="s">
        <v>10</v>
      </c>
      <c r="B1" s="67"/>
      <c r="C1" s="67"/>
    </row>
    <row r="3" spans="1:3" ht="14.25" customHeight="1">
      <c r="A3" s="69" t="s">
        <v>193</v>
      </c>
      <c r="B3" s="69"/>
      <c r="C3" s="69"/>
    </row>
    <row r="4" spans="1:3" ht="36" customHeight="1">
      <c r="A4" s="70" t="s">
        <v>206</v>
      </c>
      <c r="B4" s="70"/>
      <c r="C4" s="70"/>
    </row>
    <row r="5" spans="1:3" ht="12.75" customHeight="1">
      <c r="A5" s="69" t="s">
        <v>194</v>
      </c>
      <c r="B5" s="69"/>
      <c r="C5" s="69"/>
    </row>
    <row r="6" spans="1:3" ht="12.75">
      <c r="A6" s="71"/>
      <c r="B6" s="71"/>
      <c r="C6" s="71"/>
    </row>
    <row r="7" spans="1:3" ht="12.75">
      <c r="A7" s="68" t="s">
        <v>11</v>
      </c>
      <c r="B7" s="68"/>
      <c r="C7" s="68"/>
    </row>
    <row r="8" spans="1:3" ht="12.75">
      <c r="A8" s="7" t="s">
        <v>12</v>
      </c>
      <c r="B8" s="7" t="s">
        <v>13</v>
      </c>
      <c r="C8" s="13" t="s">
        <v>14</v>
      </c>
    </row>
    <row r="9" spans="1:3" s="11" customFormat="1" ht="12.75">
      <c r="A9" s="9" t="s">
        <v>15</v>
      </c>
      <c r="B9" s="10" t="s">
        <v>16</v>
      </c>
      <c r="C9" s="14">
        <f>C11+C17</f>
        <v>18978</v>
      </c>
    </row>
    <row r="10" spans="1:3" ht="12.75">
      <c r="A10" s="7"/>
      <c r="B10" s="6" t="s">
        <v>17</v>
      </c>
      <c r="C10" s="15"/>
    </row>
    <row r="11" spans="1:3" ht="29.25" customHeight="1">
      <c r="A11" s="8" t="s">
        <v>18</v>
      </c>
      <c r="B11" s="6" t="s">
        <v>19</v>
      </c>
      <c r="C11" s="15">
        <f>13956+C13+C14+C15+C16</f>
        <v>13956</v>
      </c>
    </row>
    <row r="12" spans="1:3" ht="12.75">
      <c r="A12" s="8"/>
      <c r="B12" s="6" t="s">
        <v>49</v>
      </c>
      <c r="C12" s="15"/>
    </row>
    <row r="13" spans="1:3" ht="44.25" customHeight="1">
      <c r="A13" s="8" t="s">
        <v>20</v>
      </c>
      <c r="B13" s="6" t="s">
        <v>21</v>
      </c>
      <c r="C13" s="15">
        <v>0</v>
      </c>
    </row>
    <row r="14" spans="1:3" ht="46.5" customHeight="1">
      <c r="A14" s="8" t="s">
        <v>22</v>
      </c>
      <c r="B14" s="6" t="s">
        <v>23</v>
      </c>
      <c r="C14" s="15"/>
    </row>
    <row r="15" spans="1:3" ht="44.25" customHeight="1">
      <c r="A15" s="8" t="s">
        <v>24</v>
      </c>
      <c r="B15" s="6" t="s">
        <v>25</v>
      </c>
      <c r="C15" s="15"/>
    </row>
    <row r="16" spans="1:3" ht="25.5">
      <c r="A16" s="8" t="s">
        <v>26</v>
      </c>
      <c r="B16" s="6" t="s">
        <v>27</v>
      </c>
      <c r="C16" s="15">
        <v>0</v>
      </c>
    </row>
    <row r="17" spans="1:3" ht="22.5" customHeight="1">
      <c r="A17" s="8" t="s">
        <v>28</v>
      </c>
      <c r="B17" s="6" t="s">
        <v>29</v>
      </c>
      <c r="C17" s="15">
        <f>C19+C20+2900-40</f>
        <v>5022</v>
      </c>
    </row>
    <row r="18" spans="1:3" ht="12.75">
      <c r="A18" s="6"/>
      <c r="B18" s="6" t="s">
        <v>49</v>
      </c>
      <c r="C18" s="15"/>
    </row>
    <row r="19" spans="1:3" ht="25.5">
      <c r="A19" s="8" t="s">
        <v>30</v>
      </c>
      <c r="B19" s="6" t="s">
        <v>50</v>
      </c>
      <c r="C19" s="15">
        <v>1913</v>
      </c>
    </row>
    <row r="20" spans="1:3" ht="31.5" customHeight="1">
      <c r="A20" s="8" t="s">
        <v>32</v>
      </c>
      <c r="B20" s="6" t="s">
        <v>31</v>
      </c>
      <c r="C20" s="15">
        <v>249</v>
      </c>
    </row>
    <row r="21" spans="1:3" s="11" customFormat="1" ht="12.75">
      <c r="A21" s="10" t="s">
        <v>33</v>
      </c>
      <c r="B21" s="10" t="s">
        <v>34</v>
      </c>
      <c r="C21" s="14">
        <f>C23+C24+C25</f>
        <v>19133.589</v>
      </c>
    </row>
    <row r="22" spans="1:3" ht="12.75">
      <c r="A22" s="6"/>
      <c r="B22" s="6" t="s">
        <v>17</v>
      </c>
      <c r="C22" s="15"/>
    </row>
    <row r="23" spans="1:3" ht="32.25" customHeight="1">
      <c r="A23" s="6" t="s">
        <v>35</v>
      </c>
      <c r="B23" s="6" t="s">
        <v>36</v>
      </c>
      <c r="C23" s="15"/>
    </row>
    <row r="24" spans="1:3" ht="29.25" customHeight="1">
      <c r="A24" s="6" t="s">
        <v>37</v>
      </c>
      <c r="B24" s="6" t="s">
        <v>38</v>
      </c>
      <c r="C24" s="44">
        <f>0.018+97+1+54.901+19000-19.4+0.07</f>
        <v>19133.589</v>
      </c>
    </row>
    <row r="25" spans="1:3" ht="42.75" customHeight="1">
      <c r="A25" s="6" t="s">
        <v>39</v>
      </c>
      <c r="B25" s="6" t="s">
        <v>40</v>
      </c>
      <c r="C25" s="15"/>
    </row>
    <row r="26" spans="1:3" s="11" customFormat="1" ht="12.75">
      <c r="A26" s="10" t="s">
        <v>41</v>
      </c>
      <c r="B26" s="10" t="s">
        <v>42</v>
      </c>
      <c r="C26" s="14"/>
    </row>
    <row r="27" spans="1:3" ht="12.75">
      <c r="A27" s="6"/>
      <c r="B27" s="6" t="s">
        <v>17</v>
      </c>
      <c r="C27" s="15"/>
    </row>
    <row r="28" spans="1:3" ht="21" customHeight="1">
      <c r="A28" s="6" t="s">
        <v>43</v>
      </c>
      <c r="B28" s="6" t="s">
        <v>46</v>
      </c>
      <c r="C28" s="15"/>
    </row>
    <row r="29" spans="1:3" ht="30" customHeight="1">
      <c r="A29" s="6" t="s">
        <v>44</v>
      </c>
      <c r="B29" s="6" t="s">
        <v>47</v>
      </c>
      <c r="C29" s="15"/>
    </row>
    <row r="30" spans="1:3" ht="54.75" customHeight="1">
      <c r="A30" s="6" t="s">
        <v>45</v>
      </c>
      <c r="B30" s="6" t="s">
        <v>48</v>
      </c>
      <c r="C30" s="15"/>
    </row>
  </sheetData>
  <sheetProtection/>
  <mergeCells count="6">
    <mergeCell ref="A1:C1"/>
    <mergeCell ref="A7:C7"/>
    <mergeCell ref="A3:C3"/>
    <mergeCell ref="A4:C4"/>
    <mergeCell ref="A5:C5"/>
    <mergeCell ref="A6:C6"/>
  </mergeCells>
  <printOptions/>
  <pageMargins left="1.0236220472440944" right="0.2362204724409449" top="0.7480314960629921" bottom="0.2755905511811024" header="0.31496062992125984" footer="0.31496062992125984"/>
  <pageSetup fitToHeight="1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5"/>
  <sheetViews>
    <sheetView zoomScalePageLayoutView="0" workbookViewId="0" topLeftCell="A100">
      <selection activeCell="G51" sqref="G51:H51"/>
    </sheetView>
  </sheetViews>
  <sheetFormatPr defaultColWidth="9.140625" defaultRowHeight="15"/>
  <cols>
    <col min="1" max="1" width="8.57421875" style="26" customWidth="1"/>
    <col min="2" max="3" width="9.140625" style="27" customWidth="1"/>
    <col min="4" max="4" width="51.00390625" style="27" customWidth="1"/>
    <col min="5" max="6" width="9.140625" style="17" customWidth="1"/>
    <col min="7" max="8" width="9.140625" style="28" customWidth="1"/>
    <col min="9" max="9" width="12.140625" style="40" customWidth="1"/>
    <col min="10" max="10" width="13.57421875" style="40" customWidth="1"/>
    <col min="11" max="11" width="16.140625" style="17" customWidth="1"/>
    <col min="12" max="12" width="18.00390625" style="17" customWidth="1"/>
    <col min="13" max="16384" width="9.140625" style="17" customWidth="1"/>
  </cols>
  <sheetData>
    <row r="2" spans="1:10" ht="15" customHeight="1">
      <c r="A2" s="118" t="s">
        <v>195</v>
      </c>
      <c r="B2" s="118"/>
      <c r="C2" s="118"/>
      <c r="D2" s="118"/>
      <c r="E2" s="118"/>
      <c r="F2" s="118"/>
      <c r="G2" s="118"/>
      <c r="H2" s="118"/>
      <c r="I2" s="118"/>
      <c r="J2" s="118"/>
    </row>
    <row r="4" spans="1:10" ht="15">
      <c r="A4" s="84" t="s">
        <v>12</v>
      </c>
      <c r="B4" s="86" t="s">
        <v>13</v>
      </c>
      <c r="C4" s="87"/>
      <c r="D4" s="88"/>
      <c r="E4" s="92" t="s">
        <v>51</v>
      </c>
      <c r="F4" s="93"/>
      <c r="G4" s="96" t="s">
        <v>52</v>
      </c>
      <c r="H4" s="97"/>
      <c r="I4" s="100" t="s">
        <v>53</v>
      </c>
      <c r="J4" s="100" t="s">
        <v>54</v>
      </c>
    </row>
    <row r="5" spans="1:10" ht="15">
      <c r="A5" s="85"/>
      <c r="B5" s="89"/>
      <c r="C5" s="90"/>
      <c r="D5" s="91"/>
      <c r="E5" s="94"/>
      <c r="F5" s="95"/>
      <c r="G5" s="98"/>
      <c r="H5" s="99"/>
      <c r="I5" s="101"/>
      <c r="J5" s="101"/>
    </row>
    <row r="6" spans="1:10" s="19" customFormat="1" ht="18.75" customHeight="1">
      <c r="A6" s="18" t="s">
        <v>55</v>
      </c>
      <c r="B6" s="72" t="s">
        <v>56</v>
      </c>
      <c r="C6" s="73"/>
      <c r="D6" s="74"/>
      <c r="E6" s="75" t="s">
        <v>57</v>
      </c>
      <c r="F6" s="76"/>
      <c r="G6" s="77">
        <f>2200+48000</f>
        <v>50200</v>
      </c>
      <c r="H6" s="77"/>
      <c r="I6" s="39"/>
      <c r="J6" s="39"/>
    </row>
    <row r="7" spans="1:12" s="19" customFormat="1" ht="18.75" customHeight="1">
      <c r="A7" s="18" t="s">
        <v>58</v>
      </c>
      <c r="B7" s="72" t="s">
        <v>59</v>
      </c>
      <c r="C7" s="73"/>
      <c r="D7" s="74"/>
      <c r="E7" s="75" t="s">
        <v>57</v>
      </c>
      <c r="F7" s="76"/>
      <c r="G7" s="77">
        <f>G9+G12+G13+G14+G17</f>
        <v>15303288.76</v>
      </c>
      <c r="H7" s="77"/>
      <c r="I7" s="39">
        <f>I9+I12+I17</f>
        <v>15103500</v>
      </c>
      <c r="J7" s="39">
        <f>J9+J12+J17</f>
        <v>15103500</v>
      </c>
      <c r="K7" s="20"/>
      <c r="L7" s="21"/>
    </row>
    <row r="8" spans="1:10" ht="18.75" customHeight="1">
      <c r="A8" s="22"/>
      <c r="B8" s="78" t="s">
        <v>49</v>
      </c>
      <c r="C8" s="79"/>
      <c r="D8" s="80"/>
      <c r="E8" s="81" t="s">
        <v>57</v>
      </c>
      <c r="F8" s="82"/>
      <c r="G8" s="83"/>
      <c r="H8" s="83"/>
      <c r="I8" s="38"/>
      <c r="J8" s="38"/>
    </row>
    <row r="9" spans="1:12" ht="18.75" customHeight="1">
      <c r="A9" s="22" t="s">
        <v>60</v>
      </c>
      <c r="B9" s="78" t="s">
        <v>61</v>
      </c>
      <c r="C9" s="79"/>
      <c r="D9" s="80"/>
      <c r="E9" s="81" t="s">
        <v>57</v>
      </c>
      <c r="F9" s="82"/>
      <c r="G9" s="83">
        <f>G10+G11</f>
        <v>15103500</v>
      </c>
      <c r="H9" s="83"/>
      <c r="I9" s="36">
        <f>I10+I11</f>
        <v>15103500</v>
      </c>
      <c r="J9" s="38">
        <f>J10+J11</f>
        <v>15103500</v>
      </c>
      <c r="L9" s="42">
        <f aca="true" t="shared" si="0" ref="L9:L49">I9-G9</f>
        <v>0</v>
      </c>
    </row>
    <row r="10" spans="1:12" ht="18.75" customHeight="1">
      <c r="A10" s="22" t="s">
        <v>62</v>
      </c>
      <c r="B10" s="78" t="s">
        <v>63</v>
      </c>
      <c r="C10" s="79"/>
      <c r="D10" s="80"/>
      <c r="E10" s="81" t="s">
        <v>57</v>
      </c>
      <c r="F10" s="82"/>
      <c r="G10" s="83">
        <f>G21</f>
        <v>14539402.35</v>
      </c>
      <c r="H10" s="83"/>
      <c r="I10" s="38">
        <f>I21</f>
        <v>14612900</v>
      </c>
      <c r="J10" s="38">
        <f>J21</f>
        <v>14612900</v>
      </c>
      <c r="L10" s="42">
        <f t="shared" si="0"/>
        <v>73497.65000000037</v>
      </c>
    </row>
    <row r="11" spans="1:12" ht="18.75" customHeight="1">
      <c r="A11" s="22" t="s">
        <v>64</v>
      </c>
      <c r="B11" s="78" t="s">
        <v>65</v>
      </c>
      <c r="C11" s="79"/>
      <c r="D11" s="80"/>
      <c r="E11" s="81" t="s">
        <v>57</v>
      </c>
      <c r="F11" s="82"/>
      <c r="G11" s="83">
        <f>G55</f>
        <v>564097.65</v>
      </c>
      <c r="H11" s="83"/>
      <c r="I11" s="38">
        <f>I55</f>
        <v>490600</v>
      </c>
      <c r="J11" s="38">
        <f>J55</f>
        <v>490600</v>
      </c>
      <c r="K11" s="28"/>
      <c r="L11" s="42">
        <f t="shared" si="0"/>
        <v>-73497.65000000002</v>
      </c>
    </row>
    <row r="12" spans="1:12" ht="18.75" customHeight="1">
      <c r="A12" s="22" t="s">
        <v>66</v>
      </c>
      <c r="B12" s="78" t="s">
        <v>67</v>
      </c>
      <c r="C12" s="79"/>
      <c r="D12" s="80"/>
      <c r="E12" s="81" t="s">
        <v>57</v>
      </c>
      <c r="F12" s="82"/>
      <c r="G12" s="83">
        <f>G86</f>
        <v>199788.76</v>
      </c>
      <c r="H12" s="83"/>
      <c r="I12" s="38">
        <f>I86</f>
        <v>0</v>
      </c>
      <c r="J12" s="38">
        <f>J86</f>
        <v>0</v>
      </c>
      <c r="L12" s="42">
        <f t="shared" si="0"/>
        <v>-199788.76</v>
      </c>
    </row>
    <row r="13" spans="1:12" ht="18.75" customHeight="1">
      <c r="A13" s="22" t="s">
        <v>68</v>
      </c>
      <c r="B13" s="78" t="s">
        <v>69</v>
      </c>
      <c r="C13" s="79"/>
      <c r="D13" s="80"/>
      <c r="E13" s="81" t="s">
        <v>57</v>
      </c>
      <c r="F13" s="82"/>
      <c r="G13" s="83"/>
      <c r="H13" s="83"/>
      <c r="I13" s="38"/>
      <c r="J13" s="38"/>
      <c r="L13" s="42">
        <f t="shared" si="0"/>
        <v>0</v>
      </c>
    </row>
    <row r="14" spans="1:12" ht="49.5" customHeight="1">
      <c r="A14" s="22" t="s">
        <v>70</v>
      </c>
      <c r="B14" s="78" t="s">
        <v>71</v>
      </c>
      <c r="C14" s="79"/>
      <c r="D14" s="80"/>
      <c r="E14" s="81" t="s">
        <v>57</v>
      </c>
      <c r="F14" s="82"/>
      <c r="G14" s="83"/>
      <c r="H14" s="83"/>
      <c r="I14" s="38"/>
      <c r="J14" s="38"/>
      <c r="L14" s="42">
        <f t="shared" si="0"/>
        <v>0</v>
      </c>
    </row>
    <row r="15" spans="1:12" ht="24" customHeight="1">
      <c r="A15" s="22" t="s">
        <v>72</v>
      </c>
      <c r="B15" s="78" t="s">
        <v>73</v>
      </c>
      <c r="C15" s="79"/>
      <c r="D15" s="80"/>
      <c r="E15" s="81" t="s">
        <v>57</v>
      </c>
      <c r="F15" s="82"/>
      <c r="G15" s="83"/>
      <c r="H15" s="83"/>
      <c r="I15" s="38"/>
      <c r="J15" s="38"/>
      <c r="L15" s="42">
        <f t="shared" si="0"/>
        <v>0</v>
      </c>
    </row>
    <row r="16" spans="1:12" ht="24" customHeight="1">
      <c r="A16" s="22" t="s">
        <v>74</v>
      </c>
      <c r="B16" s="78" t="s">
        <v>75</v>
      </c>
      <c r="C16" s="79"/>
      <c r="D16" s="80"/>
      <c r="E16" s="81" t="s">
        <v>57</v>
      </c>
      <c r="F16" s="82"/>
      <c r="G16" s="83"/>
      <c r="H16" s="83"/>
      <c r="I16" s="38"/>
      <c r="J16" s="38"/>
      <c r="L16" s="42">
        <f t="shared" si="0"/>
        <v>0</v>
      </c>
    </row>
    <row r="17" spans="1:12" s="19" customFormat="1" ht="28.5" customHeight="1">
      <c r="A17" s="18" t="s">
        <v>76</v>
      </c>
      <c r="B17" s="72" t="s">
        <v>77</v>
      </c>
      <c r="C17" s="73"/>
      <c r="D17" s="74"/>
      <c r="E17" s="75" t="s">
        <v>57</v>
      </c>
      <c r="F17" s="76"/>
      <c r="G17" s="77">
        <f>G61</f>
        <v>0</v>
      </c>
      <c r="H17" s="77"/>
      <c r="I17" s="39">
        <v>0</v>
      </c>
      <c r="J17" s="39">
        <v>0</v>
      </c>
      <c r="L17" s="42">
        <f t="shared" si="0"/>
        <v>0</v>
      </c>
    </row>
    <row r="18" spans="1:12" ht="28.5" customHeight="1">
      <c r="A18" s="22"/>
      <c r="B18" s="78" t="s">
        <v>49</v>
      </c>
      <c r="C18" s="79"/>
      <c r="D18" s="80"/>
      <c r="E18" s="81" t="s">
        <v>57</v>
      </c>
      <c r="F18" s="82"/>
      <c r="G18" s="83"/>
      <c r="H18" s="83"/>
      <c r="I18" s="38"/>
      <c r="J18" s="38"/>
      <c r="L18" s="42">
        <f t="shared" si="0"/>
        <v>0</v>
      </c>
    </row>
    <row r="19" spans="1:12" ht="28.5" customHeight="1">
      <c r="A19" s="22" t="s">
        <v>78</v>
      </c>
      <c r="B19" s="78" t="s">
        <v>79</v>
      </c>
      <c r="C19" s="79"/>
      <c r="D19" s="80"/>
      <c r="E19" s="81" t="s">
        <v>57</v>
      </c>
      <c r="F19" s="82"/>
      <c r="G19" s="83"/>
      <c r="H19" s="83"/>
      <c r="I19" s="38"/>
      <c r="J19" s="38"/>
      <c r="L19" s="42">
        <f t="shared" si="0"/>
        <v>0</v>
      </c>
    </row>
    <row r="20" spans="1:12" ht="28.5" customHeight="1">
      <c r="A20" s="22" t="s">
        <v>80</v>
      </c>
      <c r="B20" s="78" t="s">
        <v>81</v>
      </c>
      <c r="C20" s="79"/>
      <c r="D20" s="80"/>
      <c r="E20" s="81" t="s">
        <v>57</v>
      </c>
      <c r="F20" s="82"/>
      <c r="G20" s="83"/>
      <c r="H20" s="83"/>
      <c r="I20" s="38"/>
      <c r="J20" s="38"/>
      <c r="L20" s="42">
        <f t="shared" si="0"/>
        <v>0</v>
      </c>
    </row>
    <row r="21" spans="1:12" s="19" customFormat="1" ht="34.5" customHeight="1">
      <c r="A21" s="18" t="s">
        <v>82</v>
      </c>
      <c r="B21" s="72" t="s">
        <v>83</v>
      </c>
      <c r="C21" s="73"/>
      <c r="D21" s="74"/>
      <c r="E21" s="75"/>
      <c r="F21" s="76"/>
      <c r="G21" s="77">
        <f>G23+G29+G44+G45</f>
        <v>14539402.35</v>
      </c>
      <c r="H21" s="77"/>
      <c r="I21" s="39">
        <f>I23+I29+I45+I44</f>
        <v>14612900</v>
      </c>
      <c r="J21" s="39">
        <f>J23+J29+J44+J45</f>
        <v>14612900</v>
      </c>
      <c r="K21" s="23"/>
      <c r="L21" s="42">
        <f t="shared" si="0"/>
        <v>73497.65000000037</v>
      </c>
    </row>
    <row r="22" spans="1:12" ht="21" customHeight="1">
      <c r="A22" s="22"/>
      <c r="B22" s="78" t="s">
        <v>49</v>
      </c>
      <c r="C22" s="79"/>
      <c r="D22" s="80"/>
      <c r="E22" s="81"/>
      <c r="F22" s="82"/>
      <c r="G22" s="83"/>
      <c r="H22" s="83"/>
      <c r="I22" s="38"/>
      <c r="J22" s="38"/>
      <c r="L22" s="42">
        <f t="shared" si="0"/>
        <v>0</v>
      </c>
    </row>
    <row r="23" spans="1:12" ht="21" customHeight="1">
      <c r="A23" s="22" t="s">
        <v>84</v>
      </c>
      <c r="B23" s="78" t="s">
        <v>85</v>
      </c>
      <c r="C23" s="79"/>
      <c r="D23" s="80"/>
      <c r="E23" s="81">
        <v>210</v>
      </c>
      <c r="F23" s="82"/>
      <c r="G23" s="83">
        <f>G26+G28+G27</f>
        <v>13155031.19</v>
      </c>
      <c r="H23" s="83"/>
      <c r="I23" s="38">
        <f>I26+I28+I27</f>
        <v>13180000</v>
      </c>
      <c r="J23" s="38">
        <f>J26+J28+J27</f>
        <v>13180000</v>
      </c>
      <c r="K23" s="28"/>
      <c r="L23" s="42">
        <f t="shared" si="0"/>
        <v>24968.81000000052</v>
      </c>
    </row>
    <row r="24" spans="1:12" ht="21" customHeight="1">
      <c r="A24" s="22"/>
      <c r="B24" s="78" t="s">
        <v>17</v>
      </c>
      <c r="C24" s="79"/>
      <c r="D24" s="80"/>
      <c r="E24" s="81"/>
      <c r="F24" s="82"/>
      <c r="G24" s="83"/>
      <c r="H24" s="83"/>
      <c r="I24" s="38"/>
      <c r="J24" s="38"/>
      <c r="L24" s="42">
        <f t="shared" si="0"/>
        <v>0</v>
      </c>
    </row>
    <row r="25" spans="1:12" ht="21" customHeight="1">
      <c r="A25" s="22"/>
      <c r="B25" s="78"/>
      <c r="C25" s="79"/>
      <c r="D25" s="80"/>
      <c r="E25" s="81"/>
      <c r="F25" s="82"/>
      <c r="G25" s="83"/>
      <c r="H25" s="83"/>
      <c r="I25" s="38"/>
      <c r="J25" s="38"/>
      <c r="L25" s="42">
        <f t="shared" si="0"/>
        <v>0</v>
      </c>
    </row>
    <row r="26" spans="1:12" ht="21" customHeight="1">
      <c r="A26" s="22" t="s">
        <v>86</v>
      </c>
      <c r="B26" s="78" t="s">
        <v>87</v>
      </c>
      <c r="C26" s="79"/>
      <c r="D26" s="80"/>
      <c r="E26" s="81">
        <v>211</v>
      </c>
      <c r="F26" s="82"/>
      <c r="G26" s="83">
        <v>10200000</v>
      </c>
      <c r="H26" s="83"/>
      <c r="I26" s="38">
        <v>10200000</v>
      </c>
      <c r="J26" s="38">
        <f>I26</f>
        <v>10200000</v>
      </c>
      <c r="L26" s="42">
        <f t="shared" si="0"/>
        <v>0</v>
      </c>
    </row>
    <row r="27" spans="1:12" ht="21" customHeight="1">
      <c r="A27" s="22" t="s">
        <v>88</v>
      </c>
      <c r="B27" s="78" t="s">
        <v>89</v>
      </c>
      <c r="C27" s="79"/>
      <c r="D27" s="80"/>
      <c r="E27" s="81">
        <v>212</v>
      </c>
      <c r="F27" s="82"/>
      <c r="G27" s="83">
        <f>199531.19+1500</f>
        <v>201031.19</v>
      </c>
      <c r="H27" s="83"/>
      <c r="I27" s="38">
        <v>226000</v>
      </c>
      <c r="J27" s="38">
        <f aca="true" t="shared" si="1" ref="J27:J36">I27</f>
        <v>226000</v>
      </c>
      <c r="K27" s="28"/>
      <c r="L27" s="42">
        <f t="shared" si="0"/>
        <v>24968.809999999998</v>
      </c>
    </row>
    <row r="28" spans="1:12" ht="21" customHeight="1">
      <c r="A28" s="22" t="s">
        <v>90</v>
      </c>
      <c r="B28" s="78" t="s">
        <v>91</v>
      </c>
      <c r="C28" s="79"/>
      <c r="D28" s="80"/>
      <c r="E28" s="81">
        <v>213</v>
      </c>
      <c r="F28" s="82"/>
      <c r="G28" s="83">
        <v>2754000</v>
      </c>
      <c r="H28" s="83"/>
      <c r="I28" s="38">
        <v>2754000</v>
      </c>
      <c r="J28" s="38">
        <f t="shared" si="1"/>
        <v>2754000</v>
      </c>
      <c r="L28" s="42">
        <f t="shared" si="0"/>
        <v>0</v>
      </c>
    </row>
    <row r="29" spans="1:12" ht="21" customHeight="1">
      <c r="A29" s="22" t="s">
        <v>92</v>
      </c>
      <c r="B29" s="78" t="s">
        <v>207</v>
      </c>
      <c r="C29" s="79"/>
      <c r="D29" s="80"/>
      <c r="E29" s="81">
        <v>220</v>
      </c>
      <c r="F29" s="82"/>
      <c r="G29" s="83">
        <f>G31+G32+G33+G34+G35+G36+G37</f>
        <v>1027411.3200000001</v>
      </c>
      <c r="H29" s="83"/>
      <c r="I29" s="38">
        <f>SUM(I31:I36)</f>
        <v>1352900</v>
      </c>
      <c r="J29" s="38">
        <f t="shared" si="1"/>
        <v>1352900</v>
      </c>
      <c r="K29" s="28"/>
      <c r="L29" s="42">
        <f t="shared" si="0"/>
        <v>325488.67999999993</v>
      </c>
    </row>
    <row r="30" spans="1:12" ht="21" customHeight="1">
      <c r="A30" s="22"/>
      <c r="B30" s="78" t="s">
        <v>17</v>
      </c>
      <c r="C30" s="79"/>
      <c r="D30" s="80"/>
      <c r="E30" s="81"/>
      <c r="F30" s="82"/>
      <c r="G30" s="83"/>
      <c r="H30" s="83"/>
      <c r="I30" s="38"/>
      <c r="J30" s="38"/>
      <c r="K30" s="28"/>
      <c r="L30" s="42">
        <f t="shared" si="0"/>
        <v>0</v>
      </c>
    </row>
    <row r="31" spans="1:12" ht="21" customHeight="1">
      <c r="A31" s="22" t="s">
        <v>93</v>
      </c>
      <c r="B31" s="78" t="s">
        <v>94</v>
      </c>
      <c r="C31" s="79"/>
      <c r="D31" s="80"/>
      <c r="E31" s="81">
        <v>221</v>
      </c>
      <c r="F31" s="82"/>
      <c r="G31" s="83">
        <v>70000</v>
      </c>
      <c r="H31" s="83"/>
      <c r="I31" s="38">
        <v>70000</v>
      </c>
      <c r="J31" s="38">
        <f t="shared" si="1"/>
        <v>70000</v>
      </c>
      <c r="K31" s="28"/>
      <c r="L31" s="42">
        <f t="shared" si="0"/>
        <v>0</v>
      </c>
    </row>
    <row r="32" spans="1:12" ht="21" customHeight="1">
      <c r="A32" s="22" t="s">
        <v>95</v>
      </c>
      <c r="B32" s="78" t="s">
        <v>96</v>
      </c>
      <c r="C32" s="79"/>
      <c r="D32" s="80"/>
      <c r="E32" s="81">
        <v>222</v>
      </c>
      <c r="F32" s="82"/>
      <c r="G32" s="83">
        <v>11780.5</v>
      </c>
      <c r="H32" s="83"/>
      <c r="I32" s="38">
        <v>20000</v>
      </c>
      <c r="J32" s="38">
        <f t="shared" si="1"/>
        <v>20000</v>
      </c>
      <c r="K32" s="28"/>
      <c r="L32" s="42">
        <f t="shared" si="0"/>
        <v>8219.5</v>
      </c>
    </row>
    <row r="33" spans="1:12" ht="21" customHeight="1">
      <c r="A33" s="22" t="s">
        <v>97</v>
      </c>
      <c r="B33" s="78" t="s">
        <v>98</v>
      </c>
      <c r="C33" s="79"/>
      <c r="D33" s="80"/>
      <c r="E33" s="81">
        <v>223</v>
      </c>
      <c r="F33" s="82"/>
      <c r="G33" s="83">
        <v>688223.65</v>
      </c>
      <c r="H33" s="83"/>
      <c r="I33" s="38">
        <v>881400</v>
      </c>
      <c r="J33" s="38">
        <f t="shared" si="1"/>
        <v>881400</v>
      </c>
      <c r="K33" s="28"/>
      <c r="L33" s="42">
        <f t="shared" si="0"/>
        <v>193176.34999999998</v>
      </c>
    </row>
    <row r="34" spans="1:12" ht="21" customHeight="1">
      <c r="A34" s="22" t="s">
        <v>99</v>
      </c>
      <c r="B34" s="78" t="s">
        <v>100</v>
      </c>
      <c r="C34" s="79"/>
      <c r="D34" s="80"/>
      <c r="E34" s="81">
        <v>224</v>
      </c>
      <c r="F34" s="82"/>
      <c r="G34" s="83"/>
      <c r="H34" s="83"/>
      <c r="I34" s="38"/>
      <c r="J34" s="38"/>
      <c r="K34" s="28"/>
      <c r="L34" s="42">
        <f t="shared" si="0"/>
        <v>0</v>
      </c>
    </row>
    <row r="35" spans="1:12" ht="21" customHeight="1">
      <c r="A35" s="22" t="s">
        <v>101</v>
      </c>
      <c r="B35" s="78" t="s">
        <v>102</v>
      </c>
      <c r="C35" s="79"/>
      <c r="D35" s="80"/>
      <c r="E35" s="81">
        <v>225</v>
      </c>
      <c r="F35" s="82"/>
      <c r="G35" s="83">
        <v>70336.65</v>
      </c>
      <c r="H35" s="83"/>
      <c r="I35" s="38">
        <v>213500</v>
      </c>
      <c r="J35" s="38">
        <f t="shared" si="1"/>
        <v>213500</v>
      </c>
      <c r="K35" s="28"/>
      <c r="L35" s="42">
        <f t="shared" si="0"/>
        <v>143163.35</v>
      </c>
    </row>
    <row r="36" spans="1:12" ht="21" customHeight="1">
      <c r="A36" s="22" t="s">
        <v>103</v>
      </c>
      <c r="B36" s="78" t="s">
        <v>104</v>
      </c>
      <c r="C36" s="79"/>
      <c r="D36" s="80"/>
      <c r="E36" s="81">
        <v>226</v>
      </c>
      <c r="F36" s="82"/>
      <c r="G36" s="83">
        <v>187070.52</v>
      </c>
      <c r="H36" s="83"/>
      <c r="I36" s="38">
        <v>168000</v>
      </c>
      <c r="J36" s="38">
        <f t="shared" si="1"/>
        <v>168000</v>
      </c>
      <c r="K36" s="28"/>
      <c r="L36" s="42">
        <f t="shared" si="0"/>
        <v>-19070.51999999999</v>
      </c>
    </row>
    <row r="37" spans="1:12" ht="19.5" customHeight="1">
      <c r="A37" s="22" t="s">
        <v>105</v>
      </c>
      <c r="B37" s="78" t="s">
        <v>106</v>
      </c>
      <c r="C37" s="79"/>
      <c r="D37" s="80"/>
      <c r="E37" s="81">
        <v>240</v>
      </c>
      <c r="F37" s="82"/>
      <c r="G37" s="83">
        <f>+G39</f>
        <v>0</v>
      </c>
      <c r="H37" s="83"/>
      <c r="I37" s="36">
        <f>G37</f>
        <v>0</v>
      </c>
      <c r="J37" s="38">
        <f>G37</f>
        <v>0</v>
      </c>
      <c r="K37" s="28"/>
      <c r="L37" s="42">
        <f t="shared" si="0"/>
        <v>0</v>
      </c>
    </row>
    <row r="38" spans="1:12" ht="19.5" customHeight="1">
      <c r="A38" s="22"/>
      <c r="B38" s="78" t="s">
        <v>17</v>
      </c>
      <c r="C38" s="79"/>
      <c r="D38" s="80"/>
      <c r="E38" s="81"/>
      <c r="F38" s="82"/>
      <c r="G38" s="83"/>
      <c r="H38" s="83"/>
      <c r="I38" s="38"/>
      <c r="J38" s="38"/>
      <c r="K38" s="28"/>
      <c r="L38" s="42">
        <f t="shared" si="0"/>
        <v>0</v>
      </c>
    </row>
    <row r="39" spans="1:12" ht="19.5" customHeight="1">
      <c r="A39" s="22" t="s">
        <v>107</v>
      </c>
      <c r="B39" s="78" t="s">
        <v>108</v>
      </c>
      <c r="C39" s="79"/>
      <c r="D39" s="80"/>
      <c r="E39" s="81">
        <v>241</v>
      </c>
      <c r="F39" s="82"/>
      <c r="G39" s="83">
        <v>0</v>
      </c>
      <c r="H39" s="83"/>
      <c r="I39" s="38">
        <f>G39</f>
        <v>0</v>
      </c>
      <c r="J39" s="38">
        <f>G39</f>
        <v>0</v>
      </c>
      <c r="K39" s="28"/>
      <c r="L39" s="42">
        <f t="shared" si="0"/>
        <v>0</v>
      </c>
    </row>
    <row r="40" spans="1:12" ht="19.5" customHeight="1">
      <c r="A40" s="22" t="s">
        <v>109</v>
      </c>
      <c r="B40" s="78" t="s">
        <v>110</v>
      </c>
      <c r="C40" s="79"/>
      <c r="D40" s="80"/>
      <c r="E40" s="81">
        <v>260</v>
      </c>
      <c r="F40" s="82"/>
      <c r="G40" s="83">
        <f>G42+G43</f>
        <v>0</v>
      </c>
      <c r="H40" s="83"/>
      <c r="I40" s="38">
        <f>G40</f>
        <v>0</v>
      </c>
      <c r="J40" s="38">
        <f>G40</f>
        <v>0</v>
      </c>
      <c r="K40" s="28"/>
      <c r="L40" s="42">
        <f t="shared" si="0"/>
        <v>0</v>
      </c>
    </row>
    <row r="41" spans="1:12" ht="19.5" customHeight="1">
      <c r="A41" s="22"/>
      <c r="B41" s="78" t="s">
        <v>17</v>
      </c>
      <c r="C41" s="79"/>
      <c r="D41" s="80"/>
      <c r="E41" s="81"/>
      <c r="F41" s="82"/>
      <c r="G41" s="83"/>
      <c r="H41" s="83"/>
      <c r="I41" s="38"/>
      <c r="J41" s="38"/>
      <c r="K41" s="28"/>
      <c r="L41" s="42">
        <f t="shared" si="0"/>
        <v>0</v>
      </c>
    </row>
    <row r="42" spans="1:12" ht="19.5" customHeight="1">
      <c r="A42" s="22" t="s">
        <v>111</v>
      </c>
      <c r="B42" s="78" t="s">
        <v>112</v>
      </c>
      <c r="C42" s="79"/>
      <c r="D42" s="80"/>
      <c r="E42" s="81">
        <v>262</v>
      </c>
      <c r="F42" s="82"/>
      <c r="G42" s="83"/>
      <c r="H42" s="83"/>
      <c r="I42" s="38"/>
      <c r="J42" s="38"/>
      <c r="K42" s="28"/>
      <c r="L42" s="42">
        <f t="shared" si="0"/>
        <v>0</v>
      </c>
    </row>
    <row r="43" spans="1:12" ht="32.25" customHeight="1">
      <c r="A43" s="22" t="s">
        <v>113</v>
      </c>
      <c r="B43" s="78" t="s">
        <v>114</v>
      </c>
      <c r="C43" s="79"/>
      <c r="D43" s="80"/>
      <c r="E43" s="81">
        <v>263</v>
      </c>
      <c r="F43" s="82"/>
      <c r="G43" s="83"/>
      <c r="H43" s="83"/>
      <c r="I43" s="38"/>
      <c r="J43" s="38"/>
      <c r="K43" s="28"/>
      <c r="L43" s="42">
        <f t="shared" si="0"/>
        <v>0</v>
      </c>
    </row>
    <row r="44" spans="1:12" ht="22.5" customHeight="1">
      <c r="A44" s="22" t="s">
        <v>115</v>
      </c>
      <c r="B44" s="78" t="s">
        <v>116</v>
      </c>
      <c r="C44" s="79"/>
      <c r="D44" s="80"/>
      <c r="E44" s="81">
        <v>290</v>
      </c>
      <c r="F44" s="82"/>
      <c r="G44" s="83">
        <v>117219.84</v>
      </c>
      <c r="H44" s="83"/>
      <c r="I44" s="38">
        <v>40000</v>
      </c>
      <c r="J44" s="38">
        <f>I44</f>
        <v>40000</v>
      </c>
      <c r="K44" s="28"/>
      <c r="L44" s="42">
        <f t="shared" si="0"/>
        <v>-77219.84</v>
      </c>
    </row>
    <row r="45" spans="1:12" ht="22.5" customHeight="1">
      <c r="A45" s="22" t="s">
        <v>117</v>
      </c>
      <c r="B45" s="78" t="s">
        <v>118</v>
      </c>
      <c r="C45" s="79"/>
      <c r="D45" s="80"/>
      <c r="E45" s="81">
        <v>300</v>
      </c>
      <c r="F45" s="82"/>
      <c r="G45" s="83">
        <f>G47+G48+G49+G50</f>
        <v>239740</v>
      </c>
      <c r="H45" s="83"/>
      <c r="I45" s="38">
        <f>I47+I48+I49+I50</f>
        <v>40000</v>
      </c>
      <c r="J45" s="38">
        <f>I45</f>
        <v>40000</v>
      </c>
      <c r="K45" s="28"/>
      <c r="L45" s="42">
        <f t="shared" si="0"/>
        <v>-199740</v>
      </c>
    </row>
    <row r="46" spans="1:12" ht="22.5" customHeight="1">
      <c r="A46" s="22"/>
      <c r="B46" s="78" t="s">
        <v>17</v>
      </c>
      <c r="C46" s="79"/>
      <c r="D46" s="80"/>
      <c r="E46" s="81"/>
      <c r="F46" s="82"/>
      <c r="G46" s="83"/>
      <c r="H46" s="83"/>
      <c r="I46" s="38"/>
      <c r="J46" s="38"/>
      <c r="K46" s="28"/>
      <c r="L46" s="42">
        <f t="shared" si="0"/>
        <v>0</v>
      </c>
    </row>
    <row r="47" spans="1:12" ht="22.5" customHeight="1">
      <c r="A47" s="22" t="s">
        <v>119</v>
      </c>
      <c r="B47" s="78" t="s">
        <v>120</v>
      </c>
      <c r="C47" s="79"/>
      <c r="D47" s="80"/>
      <c r="E47" s="81">
        <v>310</v>
      </c>
      <c r="F47" s="82"/>
      <c r="G47" s="83">
        <v>99740</v>
      </c>
      <c r="H47" s="83"/>
      <c r="I47" s="38">
        <v>10000</v>
      </c>
      <c r="J47" s="38">
        <f>I47</f>
        <v>10000</v>
      </c>
      <c r="K47" s="28"/>
      <c r="L47" s="42">
        <f t="shared" si="0"/>
        <v>-89740</v>
      </c>
    </row>
    <row r="48" spans="1:12" ht="22.5" customHeight="1">
      <c r="A48" s="22" t="s">
        <v>121</v>
      </c>
      <c r="B48" s="78" t="s">
        <v>122</v>
      </c>
      <c r="C48" s="79"/>
      <c r="D48" s="80"/>
      <c r="E48" s="81">
        <v>320</v>
      </c>
      <c r="F48" s="82"/>
      <c r="G48" s="83"/>
      <c r="H48" s="83"/>
      <c r="I48" s="38"/>
      <c r="J48" s="38"/>
      <c r="K48" s="28"/>
      <c r="L48" s="42">
        <f t="shared" si="0"/>
        <v>0</v>
      </c>
    </row>
    <row r="49" spans="1:12" ht="22.5" customHeight="1">
      <c r="A49" s="22" t="s">
        <v>123</v>
      </c>
      <c r="B49" s="78" t="s">
        <v>124</v>
      </c>
      <c r="C49" s="79"/>
      <c r="D49" s="80"/>
      <c r="E49" s="81">
        <v>330</v>
      </c>
      <c r="F49" s="82"/>
      <c r="G49" s="83"/>
      <c r="H49" s="83"/>
      <c r="I49" s="38"/>
      <c r="J49" s="38"/>
      <c r="K49" s="28"/>
      <c r="L49" s="42">
        <f t="shared" si="0"/>
        <v>0</v>
      </c>
    </row>
    <row r="50" spans="1:12" ht="22.5" customHeight="1">
      <c r="A50" s="22" t="s">
        <v>125</v>
      </c>
      <c r="B50" s="78" t="s">
        <v>126</v>
      </c>
      <c r="C50" s="79"/>
      <c r="D50" s="80"/>
      <c r="E50" s="81">
        <v>340</v>
      </c>
      <c r="F50" s="82"/>
      <c r="G50" s="83">
        <v>140000</v>
      </c>
      <c r="H50" s="83"/>
      <c r="I50" s="38">
        <v>30000</v>
      </c>
      <c r="J50" s="38">
        <f>I50</f>
        <v>30000</v>
      </c>
      <c r="K50" s="28"/>
      <c r="L50" s="42">
        <f>I50-G50</f>
        <v>-110000</v>
      </c>
    </row>
    <row r="51" spans="1:11" ht="22.5" customHeight="1">
      <c r="A51" s="22" t="s">
        <v>127</v>
      </c>
      <c r="B51" s="78" t="s">
        <v>128</v>
      </c>
      <c r="C51" s="79"/>
      <c r="D51" s="80"/>
      <c r="E51" s="81">
        <v>500</v>
      </c>
      <c r="F51" s="82"/>
      <c r="G51" s="83"/>
      <c r="H51" s="83"/>
      <c r="I51" s="38"/>
      <c r="J51" s="38"/>
      <c r="K51" s="28"/>
    </row>
    <row r="52" spans="1:11" ht="22.5" customHeight="1">
      <c r="A52" s="22"/>
      <c r="B52" s="78" t="s">
        <v>17</v>
      </c>
      <c r="C52" s="79"/>
      <c r="D52" s="80"/>
      <c r="E52" s="81"/>
      <c r="F52" s="82"/>
      <c r="G52" s="83"/>
      <c r="H52" s="83"/>
      <c r="I52" s="38"/>
      <c r="J52" s="38"/>
      <c r="K52" s="28"/>
    </row>
    <row r="53" spans="1:11" ht="28.5" customHeight="1">
      <c r="A53" s="22" t="s">
        <v>129</v>
      </c>
      <c r="B53" s="78" t="s">
        <v>130</v>
      </c>
      <c r="C53" s="79"/>
      <c r="D53" s="80"/>
      <c r="E53" s="81">
        <v>520</v>
      </c>
      <c r="F53" s="82"/>
      <c r="G53" s="83"/>
      <c r="H53" s="83"/>
      <c r="I53" s="38"/>
      <c r="J53" s="38"/>
      <c r="K53" s="28"/>
    </row>
    <row r="54" spans="1:11" ht="28.5" customHeight="1">
      <c r="A54" s="22" t="s">
        <v>131</v>
      </c>
      <c r="B54" s="78" t="s">
        <v>132</v>
      </c>
      <c r="C54" s="79"/>
      <c r="D54" s="80"/>
      <c r="E54" s="81">
        <v>530</v>
      </c>
      <c r="F54" s="82"/>
      <c r="G54" s="83"/>
      <c r="H54" s="83"/>
      <c r="I54" s="38"/>
      <c r="J54" s="38"/>
      <c r="K54" s="28"/>
    </row>
    <row r="55" spans="1:11" s="19" customFormat="1" ht="28.5" customHeight="1">
      <c r="A55" s="18" t="s">
        <v>133</v>
      </c>
      <c r="B55" s="72" t="s">
        <v>134</v>
      </c>
      <c r="C55" s="73"/>
      <c r="D55" s="74"/>
      <c r="E55" s="75"/>
      <c r="F55" s="76"/>
      <c r="G55" s="77">
        <f>G56+G57+G58+G59+G60</f>
        <v>564097.65</v>
      </c>
      <c r="H55" s="77"/>
      <c r="I55" s="39">
        <f>SUM(I56:I60)</f>
        <v>490600</v>
      </c>
      <c r="J55" s="39">
        <f>I55</f>
        <v>490600</v>
      </c>
      <c r="K55" s="28"/>
    </row>
    <row r="56" spans="1:11" ht="21" customHeight="1">
      <c r="A56" s="22" t="s">
        <v>135</v>
      </c>
      <c r="B56" s="78" t="s">
        <v>98</v>
      </c>
      <c r="C56" s="79"/>
      <c r="D56" s="80"/>
      <c r="E56" s="81">
        <v>223</v>
      </c>
      <c r="F56" s="82"/>
      <c r="G56" s="83">
        <v>564097.65</v>
      </c>
      <c r="H56" s="83"/>
      <c r="I56" s="38">
        <v>490600</v>
      </c>
      <c r="J56" s="38">
        <f>I56</f>
        <v>490600</v>
      </c>
      <c r="K56" s="28"/>
    </row>
    <row r="57" spans="1:11" ht="21" customHeight="1">
      <c r="A57" s="22" t="s">
        <v>136</v>
      </c>
      <c r="B57" s="78" t="s">
        <v>100</v>
      </c>
      <c r="C57" s="79"/>
      <c r="D57" s="80"/>
      <c r="E57" s="81">
        <v>224</v>
      </c>
      <c r="F57" s="82"/>
      <c r="G57" s="83">
        <v>0</v>
      </c>
      <c r="H57" s="83"/>
      <c r="I57" s="38">
        <f>G57</f>
        <v>0</v>
      </c>
      <c r="J57" s="38">
        <f>I57</f>
        <v>0</v>
      </c>
      <c r="K57" s="28"/>
    </row>
    <row r="58" spans="1:11" ht="21" customHeight="1">
      <c r="A58" s="22" t="s">
        <v>137</v>
      </c>
      <c r="B58" s="78" t="s">
        <v>102</v>
      </c>
      <c r="C58" s="79"/>
      <c r="D58" s="80"/>
      <c r="E58" s="81">
        <v>225</v>
      </c>
      <c r="F58" s="82"/>
      <c r="G58" s="83">
        <v>0</v>
      </c>
      <c r="H58" s="83"/>
      <c r="I58" s="38">
        <f>G58</f>
        <v>0</v>
      </c>
      <c r="J58" s="38">
        <f>I58</f>
        <v>0</v>
      </c>
      <c r="K58" s="28"/>
    </row>
    <row r="59" spans="1:11" ht="21" customHeight="1">
      <c r="A59" s="22" t="s">
        <v>138</v>
      </c>
      <c r="B59" s="78" t="s">
        <v>104</v>
      </c>
      <c r="C59" s="79"/>
      <c r="D59" s="80"/>
      <c r="E59" s="81">
        <v>226</v>
      </c>
      <c r="F59" s="82"/>
      <c r="G59" s="83">
        <v>0</v>
      </c>
      <c r="H59" s="83"/>
      <c r="I59" s="38">
        <f>G59</f>
        <v>0</v>
      </c>
      <c r="J59" s="38">
        <f>I59</f>
        <v>0</v>
      </c>
      <c r="K59" s="28"/>
    </row>
    <row r="60" spans="1:11" ht="21" customHeight="1">
      <c r="A60" s="22" t="s">
        <v>139</v>
      </c>
      <c r="B60" s="78" t="s">
        <v>116</v>
      </c>
      <c r="C60" s="79"/>
      <c r="D60" s="80"/>
      <c r="E60" s="81">
        <v>290</v>
      </c>
      <c r="F60" s="82"/>
      <c r="G60" s="83"/>
      <c r="H60" s="83"/>
      <c r="I60" s="38"/>
      <c r="J60" s="38"/>
      <c r="K60" s="28"/>
    </row>
    <row r="61" spans="1:11" s="19" customFormat="1" ht="28.5" customHeight="1">
      <c r="A61" s="18" t="s">
        <v>140</v>
      </c>
      <c r="B61" s="72" t="s">
        <v>141</v>
      </c>
      <c r="C61" s="73"/>
      <c r="D61" s="74"/>
      <c r="E61" s="75"/>
      <c r="F61" s="76"/>
      <c r="G61" s="77">
        <f>G62+G66+G75</f>
        <v>0</v>
      </c>
      <c r="H61" s="77"/>
      <c r="I61" s="39"/>
      <c r="J61" s="39"/>
      <c r="K61" s="28"/>
    </row>
    <row r="62" spans="1:11" ht="23.25" customHeight="1">
      <c r="A62" s="22" t="s">
        <v>142</v>
      </c>
      <c r="B62" s="78" t="s">
        <v>85</v>
      </c>
      <c r="C62" s="79"/>
      <c r="D62" s="80"/>
      <c r="E62" s="81">
        <v>210</v>
      </c>
      <c r="F62" s="82"/>
      <c r="G62" s="83">
        <f>G64+G65</f>
        <v>0</v>
      </c>
      <c r="H62" s="83"/>
      <c r="I62" s="38"/>
      <c r="J62" s="38"/>
      <c r="K62" s="28"/>
    </row>
    <row r="63" spans="1:11" ht="23.25" customHeight="1">
      <c r="A63" s="22"/>
      <c r="B63" s="78" t="s">
        <v>17</v>
      </c>
      <c r="C63" s="79"/>
      <c r="D63" s="80"/>
      <c r="E63" s="81"/>
      <c r="F63" s="82"/>
      <c r="G63" s="83"/>
      <c r="H63" s="83"/>
      <c r="I63" s="38"/>
      <c r="J63" s="38"/>
      <c r="K63" s="28"/>
    </row>
    <row r="64" spans="1:11" ht="23.25" customHeight="1">
      <c r="A64" s="22" t="s">
        <v>143</v>
      </c>
      <c r="B64" s="78" t="s">
        <v>87</v>
      </c>
      <c r="C64" s="79"/>
      <c r="D64" s="80"/>
      <c r="E64" s="81">
        <v>211</v>
      </c>
      <c r="F64" s="82"/>
      <c r="G64" s="83"/>
      <c r="H64" s="83"/>
      <c r="I64" s="38"/>
      <c r="J64" s="38"/>
      <c r="K64" s="28"/>
    </row>
    <row r="65" spans="1:11" ht="23.25" customHeight="1">
      <c r="A65" s="22" t="s">
        <v>144</v>
      </c>
      <c r="B65" s="78" t="s">
        <v>91</v>
      </c>
      <c r="C65" s="79"/>
      <c r="D65" s="80"/>
      <c r="E65" s="81">
        <v>213</v>
      </c>
      <c r="F65" s="82"/>
      <c r="G65" s="83"/>
      <c r="H65" s="83"/>
      <c r="I65" s="38"/>
      <c r="J65" s="38"/>
      <c r="K65" s="28"/>
    </row>
    <row r="66" spans="1:11" ht="23.25" customHeight="1">
      <c r="A66" s="22" t="s">
        <v>145</v>
      </c>
      <c r="B66" s="78" t="s">
        <v>146</v>
      </c>
      <c r="C66" s="79"/>
      <c r="D66" s="80"/>
      <c r="E66" s="81">
        <v>220</v>
      </c>
      <c r="F66" s="82"/>
      <c r="G66" s="83">
        <f>SUM(G68:H74)</f>
        <v>0</v>
      </c>
      <c r="H66" s="83"/>
      <c r="I66" s="38"/>
      <c r="J66" s="38"/>
      <c r="K66" s="28"/>
    </row>
    <row r="67" spans="1:11" ht="23.25" customHeight="1">
      <c r="A67" s="22"/>
      <c r="B67" s="78" t="s">
        <v>17</v>
      </c>
      <c r="C67" s="79"/>
      <c r="D67" s="80"/>
      <c r="E67" s="81"/>
      <c r="F67" s="82"/>
      <c r="G67" s="83"/>
      <c r="H67" s="83"/>
      <c r="I67" s="38"/>
      <c r="J67" s="38"/>
      <c r="K67" s="28"/>
    </row>
    <row r="68" spans="1:11" ht="23.25" customHeight="1">
      <c r="A68" s="22" t="s">
        <v>147</v>
      </c>
      <c r="B68" s="78" t="s">
        <v>94</v>
      </c>
      <c r="C68" s="79"/>
      <c r="D68" s="80"/>
      <c r="E68" s="81">
        <v>221</v>
      </c>
      <c r="F68" s="82"/>
      <c r="G68" s="83"/>
      <c r="H68" s="83"/>
      <c r="I68" s="38"/>
      <c r="J68" s="38"/>
      <c r="K68" s="28"/>
    </row>
    <row r="69" spans="1:11" ht="23.25" customHeight="1">
      <c r="A69" s="22" t="s">
        <v>148</v>
      </c>
      <c r="B69" s="78" t="s">
        <v>96</v>
      </c>
      <c r="C69" s="79"/>
      <c r="D69" s="80"/>
      <c r="E69" s="81">
        <v>222</v>
      </c>
      <c r="F69" s="82"/>
      <c r="G69" s="83"/>
      <c r="H69" s="83"/>
      <c r="I69" s="38"/>
      <c r="J69" s="38"/>
      <c r="K69" s="28"/>
    </row>
    <row r="70" spans="1:11" ht="23.25" customHeight="1">
      <c r="A70" s="24" t="s">
        <v>149</v>
      </c>
      <c r="B70" s="78" t="s">
        <v>98</v>
      </c>
      <c r="C70" s="79"/>
      <c r="D70" s="80"/>
      <c r="E70" s="81">
        <v>223</v>
      </c>
      <c r="F70" s="82"/>
      <c r="G70" s="83"/>
      <c r="H70" s="83"/>
      <c r="I70" s="38"/>
      <c r="J70" s="38"/>
      <c r="K70" s="28"/>
    </row>
    <row r="71" spans="1:11" ht="23.25" customHeight="1">
      <c r="A71" s="22" t="s">
        <v>150</v>
      </c>
      <c r="B71" s="78" t="s">
        <v>100</v>
      </c>
      <c r="C71" s="79"/>
      <c r="D71" s="80"/>
      <c r="E71" s="81">
        <v>224</v>
      </c>
      <c r="F71" s="82"/>
      <c r="G71" s="83"/>
      <c r="H71" s="83"/>
      <c r="I71" s="38"/>
      <c r="J71" s="38"/>
      <c r="K71" s="28"/>
    </row>
    <row r="72" spans="1:11" ht="23.25" customHeight="1">
      <c r="A72" s="22" t="s">
        <v>151</v>
      </c>
      <c r="B72" s="78" t="s">
        <v>102</v>
      </c>
      <c r="C72" s="79"/>
      <c r="D72" s="80"/>
      <c r="E72" s="81">
        <v>225</v>
      </c>
      <c r="F72" s="82"/>
      <c r="G72" s="83"/>
      <c r="H72" s="83"/>
      <c r="I72" s="38"/>
      <c r="J72" s="38"/>
      <c r="K72" s="28"/>
    </row>
    <row r="73" spans="1:11" ht="23.25" customHeight="1">
      <c r="A73" s="22" t="s">
        <v>152</v>
      </c>
      <c r="B73" s="78" t="s">
        <v>104</v>
      </c>
      <c r="C73" s="79"/>
      <c r="D73" s="80"/>
      <c r="E73" s="81">
        <v>226</v>
      </c>
      <c r="F73" s="82"/>
      <c r="G73" s="83"/>
      <c r="H73" s="83"/>
      <c r="I73" s="38"/>
      <c r="J73" s="38"/>
      <c r="K73" s="28"/>
    </row>
    <row r="74" spans="1:11" ht="23.25" customHeight="1">
      <c r="A74" s="22" t="s">
        <v>153</v>
      </c>
      <c r="B74" s="78" t="s">
        <v>116</v>
      </c>
      <c r="C74" s="79"/>
      <c r="D74" s="80"/>
      <c r="E74" s="81">
        <v>290</v>
      </c>
      <c r="F74" s="82"/>
      <c r="G74" s="83"/>
      <c r="H74" s="83"/>
      <c r="I74" s="38"/>
      <c r="J74" s="38"/>
      <c r="K74" s="28"/>
    </row>
    <row r="75" spans="1:11" ht="23.25" customHeight="1">
      <c r="A75" s="22" t="s">
        <v>154</v>
      </c>
      <c r="B75" s="78" t="s">
        <v>155</v>
      </c>
      <c r="C75" s="79"/>
      <c r="D75" s="80"/>
      <c r="E75" s="81">
        <v>300</v>
      </c>
      <c r="F75" s="82"/>
      <c r="G75" s="83">
        <f>SUM(G77:H80)</f>
        <v>0</v>
      </c>
      <c r="H75" s="83"/>
      <c r="I75" s="38"/>
      <c r="J75" s="38"/>
      <c r="K75" s="28"/>
    </row>
    <row r="76" spans="1:11" ht="23.25" customHeight="1">
      <c r="A76" s="22"/>
      <c r="B76" s="78" t="s">
        <v>17</v>
      </c>
      <c r="C76" s="79"/>
      <c r="D76" s="80"/>
      <c r="E76" s="81"/>
      <c r="F76" s="82"/>
      <c r="G76" s="83"/>
      <c r="H76" s="83"/>
      <c r="I76" s="38"/>
      <c r="J76" s="38"/>
      <c r="K76" s="28"/>
    </row>
    <row r="77" spans="1:11" ht="23.25" customHeight="1">
      <c r="A77" s="22" t="s">
        <v>156</v>
      </c>
      <c r="B77" s="78" t="s">
        <v>120</v>
      </c>
      <c r="C77" s="79"/>
      <c r="D77" s="80"/>
      <c r="E77" s="81">
        <v>310</v>
      </c>
      <c r="F77" s="82"/>
      <c r="G77" s="83"/>
      <c r="H77" s="83"/>
      <c r="I77" s="38"/>
      <c r="J77" s="38"/>
      <c r="K77" s="28"/>
    </row>
    <row r="78" spans="1:11" ht="23.25" customHeight="1">
      <c r="A78" s="22" t="s">
        <v>157</v>
      </c>
      <c r="B78" s="78" t="s">
        <v>122</v>
      </c>
      <c r="C78" s="79"/>
      <c r="D78" s="80"/>
      <c r="E78" s="81">
        <v>320</v>
      </c>
      <c r="F78" s="82"/>
      <c r="G78" s="83"/>
      <c r="H78" s="83"/>
      <c r="I78" s="38"/>
      <c r="J78" s="38"/>
      <c r="K78" s="28"/>
    </row>
    <row r="79" spans="1:11" ht="23.25" customHeight="1">
      <c r="A79" s="22" t="s">
        <v>158</v>
      </c>
      <c r="B79" s="78" t="s">
        <v>124</v>
      </c>
      <c r="C79" s="79"/>
      <c r="D79" s="80"/>
      <c r="E79" s="81">
        <v>330</v>
      </c>
      <c r="F79" s="82"/>
      <c r="G79" s="83"/>
      <c r="H79" s="83"/>
      <c r="I79" s="38"/>
      <c r="J79" s="38"/>
      <c r="K79" s="28"/>
    </row>
    <row r="80" spans="1:11" ht="23.25" customHeight="1">
      <c r="A80" s="22" t="s">
        <v>159</v>
      </c>
      <c r="B80" s="78" t="s">
        <v>126</v>
      </c>
      <c r="C80" s="79"/>
      <c r="D80" s="80"/>
      <c r="E80" s="81">
        <v>340</v>
      </c>
      <c r="F80" s="82"/>
      <c r="G80" s="83"/>
      <c r="H80" s="83"/>
      <c r="I80" s="38"/>
      <c r="J80" s="38"/>
      <c r="K80" s="28"/>
    </row>
    <row r="81" spans="1:11" ht="21" customHeight="1">
      <c r="A81" s="22" t="s">
        <v>160</v>
      </c>
      <c r="B81" s="78" t="s">
        <v>155</v>
      </c>
      <c r="C81" s="79"/>
      <c r="D81" s="80"/>
      <c r="E81" s="81">
        <v>500</v>
      </c>
      <c r="F81" s="82"/>
      <c r="G81" s="83"/>
      <c r="H81" s="83"/>
      <c r="I81" s="38"/>
      <c r="J81" s="38"/>
      <c r="K81" s="28"/>
    </row>
    <row r="82" spans="1:11" ht="21" customHeight="1">
      <c r="A82" s="22"/>
      <c r="B82" s="78" t="s">
        <v>17</v>
      </c>
      <c r="C82" s="79"/>
      <c r="D82" s="80"/>
      <c r="E82" s="81"/>
      <c r="F82" s="82"/>
      <c r="G82" s="83"/>
      <c r="H82" s="83"/>
      <c r="I82" s="38"/>
      <c r="J82" s="38"/>
      <c r="K82" s="28"/>
    </row>
    <row r="83" spans="1:11" ht="21" customHeight="1">
      <c r="A83" s="22" t="s">
        <v>161</v>
      </c>
      <c r="B83" s="78" t="s">
        <v>130</v>
      </c>
      <c r="C83" s="79"/>
      <c r="D83" s="80"/>
      <c r="E83" s="81">
        <v>520</v>
      </c>
      <c r="F83" s="82"/>
      <c r="G83" s="83"/>
      <c r="H83" s="83"/>
      <c r="I83" s="38"/>
      <c r="J83" s="38"/>
      <c r="K83" s="28"/>
    </row>
    <row r="84" spans="1:11" ht="21" customHeight="1">
      <c r="A84" s="22" t="s">
        <v>162</v>
      </c>
      <c r="B84" s="78" t="s">
        <v>132</v>
      </c>
      <c r="C84" s="79"/>
      <c r="D84" s="80"/>
      <c r="E84" s="81">
        <v>530</v>
      </c>
      <c r="F84" s="82"/>
      <c r="G84" s="83"/>
      <c r="H84" s="83"/>
      <c r="I84" s="38"/>
      <c r="J84" s="38"/>
      <c r="K84" s="28"/>
    </row>
    <row r="85" spans="1:11" ht="21" customHeight="1">
      <c r="A85" s="22" t="s">
        <v>163</v>
      </c>
      <c r="B85" s="78" t="s">
        <v>164</v>
      </c>
      <c r="C85" s="79"/>
      <c r="D85" s="80"/>
      <c r="E85" s="81">
        <v>540</v>
      </c>
      <c r="F85" s="82"/>
      <c r="G85" s="83"/>
      <c r="H85" s="83"/>
      <c r="I85" s="38"/>
      <c r="J85" s="38"/>
      <c r="K85" s="28"/>
    </row>
    <row r="86" spans="1:11" s="19" customFormat="1" ht="21" customHeight="1">
      <c r="A86" s="18" t="s">
        <v>165</v>
      </c>
      <c r="B86" s="72" t="s">
        <v>166</v>
      </c>
      <c r="C86" s="73"/>
      <c r="D86" s="74"/>
      <c r="E86" s="75">
        <v>550</v>
      </c>
      <c r="F86" s="76"/>
      <c r="G86" s="77">
        <v>199788.76</v>
      </c>
      <c r="H86" s="77"/>
      <c r="I86" s="39"/>
      <c r="J86" s="39"/>
      <c r="K86" s="28"/>
    </row>
    <row r="87" spans="1:11" ht="21" customHeight="1">
      <c r="A87" s="22" t="s">
        <v>167</v>
      </c>
      <c r="B87" s="78" t="s">
        <v>168</v>
      </c>
      <c r="C87" s="79"/>
      <c r="D87" s="80"/>
      <c r="E87" s="81"/>
      <c r="F87" s="82"/>
      <c r="G87" s="83"/>
      <c r="H87" s="83"/>
      <c r="I87" s="38"/>
      <c r="J87" s="38"/>
      <c r="K87" s="28"/>
    </row>
    <row r="88" spans="1:11" ht="21" customHeight="1">
      <c r="A88" s="22"/>
      <c r="B88" s="78" t="s">
        <v>49</v>
      </c>
      <c r="C88" s="79"/>
      <c r="D88" s="80"/>
      <c r="E88" s="81"/>
      <c r="F88" s="82"/>
      <c r="G88" s="83"/>
      <c r="H88" s="83"/>
      <c r="I88" s="38"/>
      <c r="J88" s="38"/>
      <c r="K88" s="28"/>
    </row>
    <row r="89" spans="1:11" ht="21" customHeight="1">
      <c r="A89" s="22" t="s">
        <v>169</v>
      </c>
      <c r="B89" s="78" t="s">
        <v>170</v>
      </c>
      <c r="C89" s="79"/>
      <c r="D89" s="80"/>
      <c r="E89" s="81"/>
      <c r="F89" s="82"/>
      <c r="G89" s="102"/>
      <c r="H89" s="102"/>
      <c r="I89" s="38"/>
      <c r="J89" s="38"/>
      <c r="K89" s="28"/>
    </row>
    <row r="90" spans="1:11" ht="21" customHeight="1">
      <c r="A90" s="22"/>
      <c r="B90" s="78" t="s">
        <v>171</v>
      </c>
      <c r="C90" s="79"/>
      <c r="D90" s="80"/>
      <c r="E90" s="81"/>
      <c r="F90" s="82"/>
      <c r="G90" s="102"/>
      <c r="H90" s="102"/>
      <c r="I90" s="38"/>
      <c r="J90" s="38"/>
      <c r="K90" s="28"/>
    </row>
    <row r="91" spans="1:11" ht="21" customHeight="1">
      <c r="A91" s="22" t="s">
        <v>172</v>
      </c>
      <c r="B91" s="103" t="s">
        <v>173</v>
      </c>
      <c r="C91" s="103"/>
      <c r="D91" s="103"/>
      <c r="E91" s="104"/>
      <c r="F91" s="104"/>
      <c r="G91" s="102"/>
      <c r="H91" s="102"/>
      <c r="I91" s="38"/>
      <c r="J91" s="38"/>
      <c r="K91" s="28"/>
    </row>
    <row r="92" spans="1:10" ht="15">
      <c r="A92" s="25"/>
      <c r="B92" s="105"/>
      <c r="C92" s="105"/>
      <c r="D92" s="105"/>
      <c r="E92" s="106"/>
      <c r="F92" s="106"/>
      <c r="G92" s="107"/>
      <c r="H92" s="107"/>
      <c r="I92" s="37"/>
      <c r="J92" s="37"/>
    </row>
    <row r="93" spans="1:11" ht="19.5" customHeight="1">
      <c r="A93" s="119" t="s">
        <v>174</v>
      </c>
      <c r="B93" s="119"/>
      <c r="C93" s="119"/>
      <c r="D93" s="119"/>
      <c r="E93" s="119"/>
      <c r="F93" s="119"/>
      <c r="G93" s="119"/>
      <c r="H93" s="119"/>
      <c r="I93" s="119"/>
      <c r="J93" s="119"/>
      <c r="K93" s="32"/>
    </row>
    <row r="94" spans="1:10" ht="15">
      <c r="A94" s="25"/>
      <c r="B94" s="105"/>
      <c r="C94" s="105"/>
      <c r="D94" s="105"/>
      <c r="E94" s="106"/>
      <c r="F94" s="106"/>
      <c r="G94" s="107"/>
      <c r="H94" s="107"/>
      <c r="I94" s="37"/>
      <c r="J94" s="37"/>
    </row>
    <row r="95" spans="1:10" ht="15" customHeight="1">
      <c r="A95" s="108"/>
      <c r="B95" s="110" t="s">
        <v>13</v>
      </c>
      <c r="C95" s="111"/>
      <c r="D95" s="112"/>
      <c r="E95" s="92" t="s">
        <v>175</v>
      </c>
      <c r="F95" s="93"/>
      <c r="G95" s="96" t="s">
        <v>52</v>
      </c>
      <c r="H95" s="97"/>
      <c r="I95" s="100" t="s">
        <v>176</v>
      </c>
      <c r="J95" s="100" t="s">
        <v>54</v>
      </c>
    </row>
    <row r="96" spans="1:10" ht="15">
      <c r="A96" s="109"/>
      <c r="B96" s="113"/>
      <c r="C96" s="114"/>
      <c r="D96" s="115"/>
      <c r="E96" s="94"/>
      <c r="F96" s="95"/>
      <c r="G96" s="98"/>
      <c r="H96" s="99"/>
      <c r="I96" s="101"/>
      <c r="J96" s="101"/>
    </row>
    <row r="97" spans="1:10" ht="17.25" customHeight="1">
      <c r="A97" s="22" t="s">
        <v>177</v>
      </c>
      <c r="B97" s="78" t="s">
        <v>178</v>
      </c>
      <c r="C97" s="79"/>
      <c r="D97" s="80"/>
      <c r="E97" s="81" t="s">
        <v>179</v>
      </c>
      <c r="F97" s="82"/>
      <c r="G97" s="116">
        <v>20</v>
      </c>
      <c r="H97" s="117"/>
      <c r="I97" s="38">
        <v>21</v>
      </c>
      <c r="J97" s="38">
        <v>21</v>
      </c>
    </row>
    <row r="98" spans="1:10" ht="17.25" customHeight="1">
      <c r="A98" s="22" t="s">
        <v>180</v>
      </c>
      <c r="B98" s="78" t="s">
        <v>181</v>
      </c>
      <c r="C98" s="79"/>
      <c r="D98" s="80"/>
      <c r="E98" s="81" t="s">
        <v>182</v>
      </c>
      <c r="F98" s="82"/>
      <c r="G98" s="116">
        <f>G26/G97/12</f>
        <v>42500</v>
      </c>
      <c r="H98" s="117"/>
      <c r="I98" s="38">
        <f>I26/I97/12</f>
        <v>40476.19047619048</v>
      </c>
      <c r="J98" s="38">
        <f>J26/J97/12</f>
        <v>40476.19047619048</v>
      </c>
    </row>
    <row r="99" spans="1:10" ht="17.25" customHeight="1">
      <c r="A99" s="22"/>
      <c r="B99" s="78" t="s">
        <v>49</v>
      </c>
      <c r="C99" s="79"/>
      <c r="D99" s="80"/>
      <c r="E99" s="81"/>
      <c r="F99" s="82"/>
      <c r="G99" s="116"/>
      <c r="H99" s="117"/>
      <c r="I99" s="38"/>
      <c r="J99" s="38"/>
    </row>
    <row r="100" spans="1:10" ht="17.25" customHeight="1">
      <c r="A100" s="22" t="s">
        <v>183</v>
      </c>
      <c r="B100" s="78" t="s">
        <v>184</v>
      </c>
      <c r="C100" s="79"/>
      <c r="D100" s="80"/>
      <c r="E100" s="81" t="s">
        <v>182</v>
      </c>
      <c r="F100" s="82"/>
      <c r="G100" s="116">
        <f>G98</f>
        <v>42500</v>
      </c>
      <c r="H100" s="117"/>
      <c r="I100" s="38">
        <f>I98</f>
        <v>40476.19047619048</v>
      </c>
      <c r="J100" s="38">
        <f>J98</f>
        <v>40476.19047619048</v>
      </c>
    </row>
    <row r="101" spans="1:10" ht="17.25" customHeight="1">
      <c r="A101" s="22" t="s">
        <v>185</v>
      </c>
      <c r="B101" s="78" t="s">
        <v>186</v>
      </c>
      <c r="C101" s="79"/>
      <c r="D101" s="80"/>
      <c r="E101" s="81" t="s">
        <v>182</v>
      </c>
      <c r="F101" s="82"/>
      <c r="G101" s="116"/>
      <c r="H101" s="117"/>
      <c r="I101" s="38"/>
      <c r="J101" s="38"/>
    </row>
    <row r="104" ht="15" hidden="1"/>
    <row r="105" ht="15" hidden="1">
      <c r="B105" s="27" t="s">
        <v>187</v>
      </c>
    </row>
    <row r="106" ht="15" hidden="1">
      <c r="B106" s="27" t="s">
        <v>200</v>
      </c>
    </row>
    <row r="107" spans="2:11" ht="15" hidden="1">
      <c r="B107" s="27" t="s">
        <v>188</v>
      </c>
      <c r="F107" s="17" t="s">
        <v>196</v>
      </c>
      <c r="K107" s="29"/>
    </row>
    <row r="108" spans="2:7" ht="15" hidden="1">
      <c r="B108" s="27" t="s">
        <v>189</v>
      </c>
      <c r="G108" s="28" t="s">
        <v>190</v>
      </c>
    </row>
    <row r="109" ht="15" hidden="1"/>
    <row r="110" ht="15" hidden="1"/>
    <row r="111" ht="15" hidden="1"/>
    <row r="113" spans="2:10" ht="15">
      <c r="B113" s="27" t="s">
        <v>217</v>
      </c>
      <c r="F113" s="30"/>
      <c r="G113" s="31"/>
      <c r="H113" s="31"/>
      <c r="I113" s="41" t="s">
        <v>210</v>
      </c>
      <c r="J113" s="41"/>
    </row>
    <row r="114" ht="15">
      <c r="G114" s="28" t="s">
        <v>190</v>
      </c>
    </row>
    <row r="117" ht="15" hidden="1"/>
    <row r="118" ht="15" hidden="1"/>
    <row r="119" spans="2:10" ht="15">
      <c r="B119" s="27" t="s">
        <v>191</v>
      </c>
      <c r="F119" s="30"/>
      <c r="G119" s="31"/>
      <c r="H119" s="31"/>
      <c r="I119" s="41" t="s">
        <v>271</v>
      </c>
      <c r="J119" s="41"/>
    </row>
    <row r="120" spans="2:7" ht="15">
      <c r="B120" s="27" t="s">
        <v>218</v>
      </c>
      <c r="G120" s="28" t="s">
        <v>190</v>
      </c>
    </row>
    <row r="122" ht="15" hidden="1"/>
    <row r="123" ht="15" hidden="1"/>
    <row r="125" spans="2:5" ht="15">
      <c r="B125" s="27" t="s">
        <v>211</v>
      </c>
      <c r="E125" s="27"/>
    </row>
  </sheetData>
  <sheetProtection/>
  <mergeCells count="293">
    <mergeCell ref="A2:J2"/>
    <mergeCell ref="A93:J93"/>
    <mergeCell ref="B101:D101"/>
    <mergeCell ref="E101:F101"/>
    <mergeCell ref="G101:H101"/>
    <mergeCell ref="B99:D99"/>
    <mergeCell ref="E99:F99"/>
    <mergeCell ref="G99:H99"/>
    <mergeCell ref="B100:D100"/>
    <mergeCell ref="E100:F100"/>
    <mergeCell ref="G100:H100"/>
    <mergeCell ref="B97:D97"/>
    <mergeCell ref="E97:F97"/>
    <mergeCell ref="G97:H97"/>
    <mergeCell ref="B98:D98"/>
    <mergeCell ref="E98:F98"/>
    <mergeCell ref="G98:H98"/>
    <mergeCell ref="A95:A96"/>
    <mergeCell ref="B95:D96"/>
    <mergeCell ref="E95:F96"/>
    <mergeCell ref="G95:H96"/>
    <mergeCell ref="I95:I96"/>
    <mergeCell ref="J95:J96"/>
    <mergeCell ref="B92:D92"/>
    <mergeCell ref="E92:F92"/>
    <mergeCell ref="G92:H92"/>
    <mergeCell ref="B94:D94"/>
    <mergeCell ref="E94:F94"/>
    <mergeCell ref="G94:H94"/>
    <mergeCell ref="B90:D90"/>
    <mergeCell ref="E90:F90"/>
    <mergeCell ref="G90:H90"/>
    <mergeCell ref="B91:D91"/>
    <mergeCell ref="E91:F91"/>
    <mergeCell ref="G91:H91"/>
    <mergeCell ref="B88:D88"/>
    <mergeCell ref="E88:F88"/>
    <mergeCell ref="G88:H88"/>
    <mergeCell ref="B89:D89"/>
    <mergeCell ref="E89:F89"/>
    <mergeCell ref="G89:H89"/>
    <mergeCell ref="B86:D86"/>
    <mergeCell ref="E86:F86"/>
    <mergeCell ref="G86:H86"/>
    <mergeCell ref="B87:D87"/>
    <mergeCell ref="E87:F87"/>
    <mergeCell ref="G87:H87"/>
    <mergeCell ref="B84:D84"/>
    <mergeCell ref="E84:F84"/>
    <mergeCell ref="G84:H84"/>
    <mergeCell ref="B85:D85"/>
    <mergeCell ref="E85:F85"/>
    <mergeCell ref="G85:H85"/>
    <mergeCell ref="B82:D82"/>
    <mergeCell ref="E82:F82"/>
    <mergeCell ref="G82:H82"/>
    <mergeCell ref="B83:D83"/>
    <mergeCell ref="E83:F83"/>
    <mergeCell ref="G83:H83"/>
    <mergeCell ref="B80:D80"/>
    <mergeCell ref="E80:F80"/>
    <mergeCell ref="G80:H80"/>
    <mergeCell ref="B81:D81"/>
    <mergeCell ref="E81:F81"/>
    <mergeCell ref="G81:H81"/>
    <mergeCell ref="B78:D78"/>
    <mergeCell ref="E78:F78"/>
    <mergeCell ref="G78:H78"/>
    <mergeCell ref="B79:D79"/>
    <mergeCell ref="E79:F79"/>
    <mergeCell ref="G79:H79"/>
    <mergeCell ref="B76:D76"/>
    <mergeCell ref="E76:F76"/>
    <mergeCell ref="G76:H76"/>
    <mergeCell ref="B77:D77"/>
    <mergeCell ref="E77:F77"/>
    <mergeCell ref="G77:H77"/>
    <mergeCell ref="B74:D74"/>
    <mergeCell ref="E74:F74"/>
    <mergeCell ref="G74:H74"/>
    <mergeCell ref="B75:D75"/>
    <mergeCell ref="E75:F75"/>
    <mergeCell ref="G75:H75"/>
    <mergeCell ref="B72:D72"/>
    <mergeCell ref="E72:F72"/>
    <mergeCell ref="G72:H72"/>
    <mergeCell ref="B73:D73"/>
    <mergeCell ref="E73:F73"/>
    <mergeCell ref="G73:H73"/>
    <mergeCell ref="B70:D70"/>
    <mergeCell ref="E70:F70"/>
    <mergeCell ref="G70:H70"/>
    <mergeCell ref="B71:D71"/>
    <mergeCell ref="E71:F71"/>
    <mergeCell ref="G71:H71"/>
    <mergeCell ref="B68:D68"/>
    <mergeCell ref="E68:F68"/>
    <mergeCell ref="G68:H68"/>
    <mergeCell ref="B69:D69"/>
    <mergeCell ref="E69:F69"/>
    <mergeCell ref="G69:H69"/>
    <mergeCell ref="B66:D66"/>
    <mergeCell ref="E66:F66"/>
    <mergeCell ref="G66:H66"/>
    <mergeCell ref="B67:D67"/>
    <mergeCell ref="E67:F67"/>
    <mergeCell ref="G67:H67"/>
    <mergeCell ref="B64:D64"/>
    <mergeCell ref="E64:F64"/>
    <mergeCell ref="G64:H64"/>
    <mergeCell ref="B65:D65"/>
    <mergeCell ref="E65:F65"/>
    <mergeCell ref="G65:H65"/>
    <mergeCell ref="B62:D62"/>
    <mergeCell ref="E62:F62"/>
    <mergeCell ref="G62:H62"/>
    <mergeCell ref="B63:D63"/>
    <mergeCell ref="E63:F63"/>
    <mergeCell ref="G63:H63"/>
    <mergeCell ref="B60:D60"/>
    <mergeCell ref="E60:F60"/>
    <mergeCell ref="G60:H60"/>
    <mergeCell ref="B61:D61"/>
    <mergeCell ref="E61:F61"/>
    <mergeCell ref="G61:H61"/>
    <mergeCell ref="B58:D58"/>
    <mergeCell ref="E58:F58"/>
    <mergeCell ref="G58:H58"/>
    <mergeCell ref="B59:D59"/>
    <mergeCell ref="E59:F59"/>
    <mergeCell ref="G59:H59"/>
    <mergeCell ref="B56:D56"/>
    <mergeCell ref="E56:F56"/>
    <mergeCell ref="G56:H56"/>
    <mergeCell ref="B57:D57"/>
    <mergeCell ref="E57:F57"/>
    <mergeCell ref="G57:H57"/>
    <mergeCell ref="B54:D54"/>
    <mergeCell ref="E54:F54"/>
    <mergeCell ref="G54:H54"/>
    <mergeCell ref="B55:D55"/>
    <mergeCell ref="E55:F55"/>
    <mergeCell ref="G55:H55"/>
    <mergeCell ref="B52:D52"/>
    <mergeCell ref="E52:F52"/>
    <mergeCell ref="G52:H52"/>
    <mergeCell ref="B53:D53"/>
    <mergeCell ref="E53:F53"/>
    <mergeCell ref="G53:H53"/>
    <mergeCell ref="B50:D50"/>
    <mergeCell ref="E50:F50"/>
    <mergeCell ref="G50:H50"/>
    <mergeCell ref="B51:D51"/>
    <mergeCell ref="E51:F51"/>
    <mergeCell ref="G51:H51"/>
    <mergeCell ref="B48:D48"/>
    <mergeCell ref="E48:F48"/>
    <mergeCell ref="G48:H48"/>
    <mergeCell ref="B49:D49"/>
    <mergeCell ref="E49:F49"/>
    <mergeCell ref="G49:H49"/>
    <mergeCell ref="B45:D45"/>
    <mergeCell ref="E45:F45"/>
    <mergeCell ref="G45:H45"/>
    <mergeCell ref="B47:D47"/>
    <mergeCell ref="E47:F47"/>
    <mergeCell ref="G47:H47"/>
    <mergeCell ref="B46:D46"/>
    <mergeCell ref="E46:F46"/>
    <mergeCell ref="G46:H46"/>
    <mergeCell ref="B43:D43"/>
    <mergeCell ref="E43:F43"/>
    <mergeCell ref="G43:H43"/>
    <mergeCell ref="B44:D44"/>
    <mergeCell ref="E44:F44"/>
    <mergeCell ref="G44:H44"/>
    <mergeCell ref="B41:D41"/>
    <mergeCell ref="E41:F41"/>
    <mergeCell ref="G41:H41"/>
    <mergeCell ref="B42:D42"/>
    <mergeCell ref="E42:F42"/>
    <mergeCell ref="G42:H42"/>
    <mergeCell ref="B39:D39"/>
    <mergeCell ref="E39:F39"/>
    <mergeCell ref="G39:H39"/>
    <mergeCell ref="B40:D40"/>
    <mergeCell ref="E40:F40"/>
    <mergeCell ref="G40:H40"/>
    <mergeCell ref="B36:D36"/>
    <mergeCell ref="E36:F36"/>
    <mergeCell ref="G36:H36"/>
    <mergeCell ref="B38:D38"/>
    <mergeCell ref="E38:F38"/>
    <mergeCell ref="G38:H38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B32:D32"/>
    <mergeCell ref="E32:F32"/>
    <mergeCell ref="G32:H32"/>
    <mergeCell ref="B33:D33"/>
    <mergeCell ref="E33:F33"/>
    <mergeCell ref="G33:H33"/>
    <mergeCell ref="B30:D30"/>
    <mergeCell ref="E30:F30"/>
    <mergeCell ref="G30:H30"/>
    <mergeCell ref="B31:D31"/>
    <mergeCell ref="E31:F31"/>
    <mergeCell ref="G31:H31"/>
    <mergeCell ref="B28:D28"/>
    <mergeCell ref="E28:F28"/>
    <mergeCell ref="G28:H28"/>
    <mergeCell ref="B29:D29"/>
    <mergeCell ref="E29:F29"/>
    <mergeCell ref="G29:H29"/>
    <mergeCell ref="B26:D26"/>
    <mergeCell ref="E26:F26"/>
    <mergeCell ref="G26:H26"/>
    <mergeCell ref="B27:D27"/>
    <mergeCell ref="E27:F27"/>
    <mergeCell ref="G27:H27"/>
    <mergeCell ref="B24:D24"/>
    <mergeCell ref="E24:F24"/>
    <mergeCell ref="G24:H24"/>
    <mergeCell ref="B25:D25"/>
    <mergeCell ref="E25:F25"/>
    <mergeCell ref="G25:H25"/>
    <mergeCell ref="B22:D22"/>
    <mergeCell ref="E22:F22"/>
    <mergeCell ref="G22:H22"/>
    <mergeCell ref="B23:D23"/>
    <mergeCell ref="E23:F23"/>
    <mergeCell ref="G23:H23"/>
    <mergeCell ref="B20:D20"/>
    <mergeCell ref="E20:F20"/>
    <mergeCell ref="G20:H20"/>
    <mergeCell ref="B21:D21"/>
    <mergeCell ref="E21:F21"/>
    <mergeCell ref="G21:H21"/>
    <mergeCell ref="B18:D18"/>
    <mergeCell ref="E18:F18"/>
    <mergeCell ref="G18:H18"/>
    <mergeCell ref="B19:D19"/>
    <mergeCell ref="E19:F19"/>
    <mergeCell ref="G19:H19"/>
    <mergeCell ref="B16:D16"/>
    <mergeCell ref="E16:F16"/>
    <mergeCell ref="G16:H16"/>
    <mergeCell ref="B17:D17"/>
    <mergeCell ref="E17:F17"/>
    <mergeCell ref="G17:H17"/>
    <mergeCell ref="B14:D14"/>
    <mergeCell ref="E14:F14"/>
    <mergeCell ref="G14:H14"/>
    <mergeCell ref="B15:D15"/>
    <mergeCell ref="E15:F15"/>
    <mergeCell ref="G15:H15"/>
    <mergeCell ref="B13:D13"/>
    <mergeCell ref="E13:F13"/>
    <mergeCell ref="G13:H13"/>
    <mergeCell ref="B10:D10"/>
    <mergeCell ref="E10:F10"/>
    <mergeCell ref="G10:H10"/>
    <mergeCell ref="B11:D11"/>
    <mergeCell ref="E11:F11"/>
    <mergeCell ref="G11:H11"/>
    <mergeCell ref="B12:D12"/>
    <mergeCell ref="A4:A5"/>
    <mergeCell ref="B4:D5"/>
    <mergeCell ref="E4:F5"/>
    <mergeCell ref="G4:H5"/>
    <mergeCell ref="I4:I5"/>
    <mergeCell ref="J4:J5"/>
    <mergeCell ref="B8:D8"/>
    <mergeCell ref="E8:F8"/>
    <mergeCell ref="G8:H8"/>
    <mergeCell ref="B9:D9"/>
    <mergeCell ref="E9:F9"/>
    <mergeCell ref="E12:F12"/>
    <mergeCell ref="G12:H12"/>
    <mergeCell ref="G9:H9"/>
    <mergeCell ref="B6:D6"/>
    <mergeCell ref="E6:F6"/>
    <mergeCell ref="G6:H6"/>
    <mergeCell ref="B7:D7"/>
    <mergeCell ref="E7:F7"/>
    <mergeCell ref="G7:H7"/>
  </mergeCells>
  <printOptions/>
  <pageMargins left="0.4724409448818898" right="0.2362204724409449" top="0.3937007874015748" bottom="0.2755905511811024" header="0.31496062992125984" footer="0.31496062992125984"/>
  <pageSetup fitToHeight="2" horizontalDpi="600" verticalDpi="600" orientation="portrait" paperSize="9" scale="64" r:id="rId1"/>
  <rowBreaks count="1" manualBreakCount="1">
    <brk id="5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M47"/>
  <sheetViews>
    <sheetView view="pageBreakPreview" zoomScale="60" zoomScalePageLayoutView="0" workbookViewId="0" topLeftCell="A4">
      <selection activeCell="AA35" sqref="AA35:AG35"/>
    </sheetView>
  </sheetViews>
  <sheetFormatPr defaultColWidth="1.7109375" defaultRowHeight="14.25" customHeight="1"/>
  <cols>
    <col min="1" max="35" width="1.7109375" style="46" customWidth="1"/>
    <col min="36" max="36" width="1.57421875" style="46" customWidth="1"/>
    <col min="37" max="16384" width="1.7109375" style="46" customWidth="1"/>
  </cols>
  <sheetData>
    <row r="1" spans="1:82" ht="9.75" customHeight="1">
      <c r="A1" s="225" t="s">
        <v>222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</row>
    <row r="2" spans="1:82" ht="30" customHeight="1">
      <c r="A2" s="226" t="s">
        <v>223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</row>
    <row r="3" spans="1:82" ht="6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</row>
    <row r="4" spans="1:82" s="48" customFormat="1" ht="12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</row>
    <row r="5" spans="1:82" s="48" customFormat="1" ht="3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</row>
    <row r="6" spans="1:82" s="48" customFormat="1" ht="11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24" t="s">
        <v>224</v>
      </c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</row>
    <row r="7" spans="1:82" s="48" customFormat="1" ht="11.2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123" t="str">
        <f>Лист1!A3</f>
        <v>Начальник Департамента образования Администрации Пуровского района</v>
      </c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</row>
    <row r="8" spans="1:82" s="48" customFormat="1" ht="11.2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23" t="s">
        <v>225</v>
      </c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</row>
    <row r="9" spans="1:82" s="48" customFormat="1" ht="11.2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</row>
    <row r="10" spans="1:82" s="48" customFormat="1" ht="11.25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23" t="s">
        <v>226</v>
      </c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</row>
    <row r="11" spans="1:82" s="48" customFormat="1" ht="11.25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224"/>
      <c r="BB11" s="224"/>
      <c r="BC11" s="224"/>
      <c r="BD11" s="224"/>
      <c r="BE11" s="224"/>
      <c r="BF11" s="224"/>
      <c r="BG11" s="123" t="str">
        <f>Лист1!A4</f>
        <v>С.М. Васильева</v>
      </c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</row>
    <row r="12" spans="1:82" s="48" customFormat="1" ht="11.2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22" t="s">
        <v>201</v>
      </c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3"/>
      <c r="BB12" s="223"/>
      <c r="BC12" s="223"/>
      <c r="BD12" s="223"/>
      <c r="BE12" s="223"/>
      <c r="BF12" s="223"/>
      <c r="BG12" s="222" t="s">
        <v>202</v>
      </c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</row>
    <row r="13" spans="1:82" s="48" customFormat="1" ht="11.25" customHeigh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47" t="s">
        <v>264</v>
      </c>
      <c r="AP13" s="123"/>
      <c r="AQ13" s="123"/>
      <c r="AR13" s="48" t="s">
        <v>264</v>
      </c>
      <c r="AS13" s="124"/>
      <c r="AT13" s="124"/>
      <c r="AU13" s="124"/>
      <c r="AV13" s="124"/>
      <c r="AW13" s="124"/>
      <c r="AX13" s="124"/>
      <c r="AY13" s="124"/>
      <c r="AZ13" s="124"/>
      <c r="BA13" s="125" t="s">
        <v>265</v>
      </c>
      <c r="BB13" s="125"/>
      <c r="BC13" s="124"/>
      <c r="BD13" s="124"/>
      <c r="BE13" s="120" t="s">
        <v>227</v>
      </c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</row>
    <row r="14" spans="1:82" s="48" customFormat="1" ht="11.25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</row>
    <row r="15" spans="1:82" s="48" customFormat="1" ht="11.25" customHeight="1">
      <c r="A15" s="220" t="s">
        <v>228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13"/>
      <c r="BO15" s="213"/>
      <c r="BP15" s="213"/>
      <c r="BQ15" s="213"/>
      <c r="BR15" s="213"/>
      <c r="BS15" s="213"/>
      <c r="BT15" s="213"/>
      <c r="BU15" s="213"/>
      <c r="BV15" s="47"/>
      <c r="BW15" s="221"/>
      <c r="BX15" s="221"/>
      <c r="BY15" s="221"/>
      <c r="BZ15" s="221"/>
      <c r="CA15" s="221"/>
      <c r="CB15" s="221"/>
      <c r="CC15" s="221"/>
      <c r="CD15" s="221"/>
    </row>
    <row r="16" spans="1:82" ht="11.25" customHeight="1" thickBot="1">
      <c r="A16" s="217" t="s">
        <v>229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8"/>
      <c r="BJ16" s="218"/>
      <c r="BK16" s="219" t="s">
        <v>230</v>
      </c>
      <c r="BL16" s="219"/>
      <c r="BM16" s="219"/>
      <c r="BN16" s="213"/>
      <c r="BO16" s="213"/>
      <c r="BP16" s="213"/>
      <c r="BQ16" s="213"/>
      <c r="BR16" s="213"/>
      <c r="BS16" s="213"/>
      <c r="BT16" s="213"/>
      <c r="BU16" s="213"/>
      <c r="BV16" s="49"/>
      <c r="BW16" s="214" t="s">
        <v>1</v>
      </c>
      <c r="BX16" s="215"/>
      <c r="BY16" s="215"/>
      <c r="BZ16" s="215"/>
      <c r="CA16" s="215"/>
      <c r="CB16" s="215"/>
      <c r="CC16" s="215"/>
      <c r="CD16" s="216"/>
    </row>
    <row r="17" spans="1:82" ht="11.2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213" t="s">
        <v>231</v>
      </c>
      <c r="BO17" s="213"/>
      <c r="BP17" s="213"/>
      <c r="BQ17" s="213"/>
      <c r="BR17" s="213"/>
      <c r="BS17" s="213"/>
      <c r="BT17" s="213"/>
      <c r="BU17" s="213"/>
      <c r="BV17" s="50"/>
      <c r="BW17" s="153"/>
      <c r="BX17" s="154"/>
      <c r="BY17" s="154"/>
      <c r="BZ17" s="154"/>
      <c r="CA17" s="154"/>
      <c r="CB17" s="154"/>
      <c r="CC17" s="154"/>
      <c r="CD17" s="155"/>
    </row>
    <row r="18" spans="1:82" ht="11.25" customHeight="1">
      <c r="A18" s="213" t="s">
        <v>232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47" t="s">
        <v>264</v>
      </c>
      <c r="AB18" s="124"/>
      <c r="AC18" s="124"/>
      <c r="AD18" s="48" t="s">
        <v>264</v>
      </c>
      <c r="AE18" s="124"/>
      <c r="AF18" s="124"/>
      <c r="AG18" s="124"/>
      <c r="AH18" s="124"/>
      <c r="AI18" s="124"/>
      <c r="AJ18" s="124"/>
      <c r="AK18" s="124"/>
      <c r="AL18" s="124"/>
      <c r="AM18" s="124"/>
      <c r="AN18" s="125" t="s">
        <v>265</v>
      </c>
      <c r="AO18" s="125"/>
      <c r="AP18" s="124"/>
      <c r="AQ18" s="124"/>
      <c r="AR18" s="48" t="s">
        <v>227</v>
      </c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213" t="s">
        <v>233</v>
      </c>
      <c r="BO18" s="213"/>
      <c r="BP18" s="213"/>
      <c r="BQ18" s="213"/>
      <c r="BR18" s="213"/>
      <c r="BS18" s="213"/>
      <c r="BT18" s="213"/>
      <c r="BU18" s="213"/>
      <c r="BV18" s="50"/>
      <c r="BW18" s="196" t="s">
        <v>266</v>
      </c>
      <c r="BX18" s="197"/>
      <c r="BY18" s="197"/>
      <c r="BZ18" s="197"/>
      <c r="CA18" s="197"/>
      <c r="CB18" s="197"/>
      <c r="CC18" s="197"/>
      <c r="CD18" s="198"/>
    </row>
    <row r="19" spans="1:82" ht="23.25" customHeight="1">
      <c r="A19" s="194" t="s">
        <v>234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5" t="str">
        <f>Лист1!A14</f>
        <v>Муниципальное бюджетное образовательное учреждение дополнительного образования  «Дом детского творчества» п.г.т. Уренгой Пуровского района</v>
      </c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89" t="s">
        <v>235</v>
      </c>
      <c r="BO19" s="189"/>
      <c r="BP19" s="189"/>
      <c r="BQ19" s="189"/>
      <c r="BR19" s="189"/>
      <c r="BS19" s="189"/>
      <c r="BT19" s="189"/>
      <c r="BU19" s="189"/>
      <c r="BV19" s="50"/>
      <c r="BW19" s="196" t="s">
        <v>269</v>
      </c>
      <c r="BX19" s="197"/>
      <c r="BY19" s="197"/>
      <c r="BZ19" s="197"/>
      <c r="CA19" s="197"/>
      <c r="CB19" s="197"/>
      <c r="CC19" s="197"/>
      <c r="CD19" s="198"/>
    </row>
    <row r="20" spans="1:82" ht="3.75" customHeight="1" thickBo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9"/>
      <c r="BO20" s="189"/>
      <c r="BP20" s="189"/>
      <c r="BQ20" s="189"/>
      <c r="BR20" s="189"/>
      <c r="BS20" s="189"/>
      <c r="BT20" s="189"/>
      <c r="BU20" s="189"/>
      <c r="BV20" s="50"/>
      <c r="BW20" s="203"/>
      <c r="BX20" s="204"/>
      <c r="BY20" s="204"/>
      <c r="BZ20" s="204"/>
      <c r="CA20" s="204"/>
      <c r="CB20" s="204"/>
      <c r="CC20" s="204"/>
      <c r="CD20" s="205"/>
    </row>
    <row r="21" spans="1:82" ht="12" customHeight="1" thickBo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 t="s">
        <v>236</v>
      </c>
      <c r="V21" s="194"/>
      <c r="W21" s="194"/>
      <c r="X21" s="194"/>
      <c r="Y21" s="194"/>
      <c r="Z21" s="209" t="s">
        <v>213</v>
      </c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1"/>
      <c r="AN21" s="212" t="s">
        <v>237</v>
      </c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50"/>
      <c r="BW21" s="206"/>
      <c r="BX21" s="207"/>
      <c r="BY21" s="207"/>
      <c r="BZ21" s="207"/>
      <c r="CA21" s="207"/>
      <c r="CB21" s="207"/>
      <c r="CC21" s="207"/>
      <c r="CD21" s="208"/>
    </row>
    <row r="22" spans="1:82" ht="12" customHeight="1">
      <c r="A22" s="194" t="s">
        <v>238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202" t="s">
        <v>239</v>
      </c>
      <c r="BO22" s="202"/>
      <c r="BP22" s="202"/>
      <c r="BQ22" s="202"/>
      <c r="BR22" s="202"/>
      <c r="BS22" s="202"/>
      <c r="BT22" s="202"/>
      <c r="BU22" s="202"/>
      <c r="BV22" s="50"/>
      <c r="BW22" s="196" t="s">
        <v>267</v>
      </c>
      <c r="BX22" s="197"/>
      <c r="BY22" s="197"/>
      <c r="BZ22" s="197"/>
      <c r="CA22" s="197"/>
      <c r="CB22" s="197"/>
      <c r="CC22" s="197"/>
      <c r="CD22" s="198"/>
    </row>
    <row r="23" spans="1:82" ht="23.25" customHeight="1">
      <c r="A23" s="194" t="s">
        <v>240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 t="str">
        <f>'[1]Лист1'!E20</f>
        <v>Департамент образования Администрации Пуровского района</v>
      </c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202" t="s">
        <v>241</v>
      </c>
      <c r="BO23" s="202"/>
      <c r="BP23" s="202"/>
      <c r="BQ23" s="202"/>
      <c r="BR23" s="202"/>
      <c r="BS23" s="202"/>
      <c r="BT23" s="202"/>
      <c r="BU23" s="202"/>
      <c r="BV23" s="50"/>
      <c r="BW23" s="196" t="s">
        <v>268</v>
      </c>
      <c r="BX23" s="197"/>
      <c r="BY23" s="197"/>
      <c r="BZ23" s="197"/>
      <c r="CA23" s="197"/>
      <c r="CB23" s="197"/>
      <c r="CC23" s="197"/>
      <c r="CD23" s="198"/>
    </row>
    <row r="24" spans="1:82" ht="23.25" customHeight="1">
      <c r="A24" s="194" t="s">
        <v>242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89"/>
      <c r="BO24" s="189"/>
      <c r="BP24" s="189"/>
      <c r="BQ24" s="189"/>
      <c r="BR24" s="189"/>
      <c r="BS24" s="189"/>
      <c r="BT24" s="189"/>
      <c r="BU24" s="189"/>
      <c r="BV24" s="50"/>
      <c r="BW24" s="196"/>
      <c r="BX24" s="197"/>
      <c r="BY24" s="197"/>
      <c r="BZ24" s="197"/>
      <c r="CA24" s="197"/>
      <c r="CB24" s="197"/>
      <c r="CC24" s="197"/>
      <c r="CD24" s="198"/>
    </row>
    <row r="25" spans="1:82" ht="11.25" customHeight="1">
      <c r="A25" s="194" t="str">
        <f>Лист1!E18</f>
        <v>8911019829/891101001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89" t="s">
        <v>243</v>
      </c>
      <c r="BO25" s="189"/>
      <c r="BP25" s="189"/>
      <c r="BQ25" s="189"/>
      <c r="BR25" s="189"/>
      <c r="BS25" s="189"/>
      <c r="BT25" s="189"/>
      <c r="BU25" s="189"/>
      <c r="BV25" s="50"/>
      <c r="BW25" s="199">
        <f>'[1]Лист1'!F16</f>
        <v>383</v>
      </c>
      <c r="BX25" s="200"/>
      <c r="BY25" s="200"/>
      <c r="BZ25" s="200"/>
      <c r="CA25" s="200"/>
      <c r="CB25" s="200"/>
      <c r="CC25" s="200"/>
      <c r="CD25" s="201"/>
    </row>
    <row r="26" spans="1:82" ht="11.25" customHeight="1" thickBot="1">
      <c r="A26" s="187"/>
      <c r="B26" s="187"/>
      <c r="C26" s="187"/>
      <c r="D26" s="187"/>
      <c r="E26" s="187"/>
      <c r="F26" s="187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9" t="s">
        <v>244</v>
      </c>
      <c r="BO26" s="189"/>
      <c r="BP26" s="189"/>
      <c r="BQ26" s="189"/>
      <c r="BR26" s="189"/>
      <c r="BS26" s="189"/>
      <c r="BT26" s="189"/>
      <c r="BU26" s="189"/>
      <c r="BV26" s="50"/>
      <c r="BW26" s="190" t="str">
        <f>'[1]Лист1'!F17</f>
        <v>80.10.3</v>
      </c>
      <c r="BX26" s="191"/>
      <c r="BY26" s="191"/>
      <c r="BZ26" s="191"/>
      <c r="CA26" s="191"/>
      <c r="CB26" s="191"/>
      <c r="CC26" s="191"/>
      <c r="CD26" s="192"/>
    </row>
    <row r="27" spans="1:82" ht="12" customHeight="1">
      <c r="A27" s="187"/>
      <c r="B27" s="187"/>
      <c r="C27" s="187"/>
      <c r="D27" s="187"/>
      <c r="E27" s="187"/>
      <c r="F27" s="187"/>
      <c r="G27" s="193" t="s">
        <v>203</v>
      </c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</row>
    <row r="28" spans="1:82" ht="12">
      <c r="A28" s="161" t="s">
        <v>245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79"/>
      <c r="T28" s="178" t="s">
        <v>246</v>
      </c>
      <c r="U28" s="161"/>
      <c r="V28" s="161"/>
      <c r="W28" s="161"/>
      <c r="X28" s="161"/>
      <c r="Y28" s="161"/>
      <c r="Z28" s="179"/>
      <c r="AA28" s="178" t="s">
        <v>247</v>
      </c>
      <c r="AB28" s="161"/>
      <c r="AC28" s="161"/>
      <c r="AD28" s="161"/>
      <c r="AE28" s="161"/>
      <c r="AF28" s="161"/>
      <c r="AG28" s="179"/>
      <c r="AH28" s="178" t="s">
        <v>248</v>
      </c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79"/>
      <c r="BC28" s="178" t="s">
        <v>249</v>
      </c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</row>
    <row r="29" spans="1:82" ht="12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80"/>
      <c r="T29" s="181"/>
      <c r="U29" s="162"/>
      <c r="V29" s="162"/>
      <c r="W29" s="162"/>
      <c r="X29" s="162"/>
      <c r="Y29" s="162"/>
      <c r="Z29" s="180"/>
      <c r="AA29" s="181"/>
      <c r="AB29" s="162"/>
      <c r="AC29" s="162"/>
      <c r="AD29" s="162"/>
      <c r="AE29" s="162"/>
      <c r="AF29" s="162"/>
      <c r="AG29" s="180"/>
      <c r="AH29" s="184" t="s">
        <v>250</v>
      </c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3"/>
      <c r="BA29" s="183"/>
      <c r="BB29" s="51" t="s">
        <v>230</v>
      </c>
      <c r="BC29" s="181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</row>
    <row r="30" spans="1:82" ht="3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80"/>
      <c r="T30" s="181"/>
      <c r="U30" s="162"/>
      <c r="V30" s="162"/>
      <c r="W30" s="162"/>
      <c r="X30" s="162"/>
      <c r="Y30" s="162"/>
      <c r="Z30" s="180"/>
      <c r="AA30" s="181"/>
      <c r="AB30" s="162"/>
      <c r="AC30" s="162"/>
      <c r="AD30" s="162"/>
      <c r="AE30" s="162"/>
      <c r="AF30" s="162"/>
      <c r="AG30" s="180"/>
      <c r="AH30" s="182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6"/>
      <c r="BC30" s="182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</row>
    <row r="31" spans="1:82" ht="12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80"/>
      <c r="T31" s="181"/>
      <c r="U31" s="162"/>
      <c r="V31" s="162"/>
      <c r="W31" s="162"/>
      <c r="X31" s="162"/>
      <c r="Y31" s="162"/>
      <c r="Z31" s="180"/>
      <c r="AA31" s="181"/>
      <c r="AB31" s="162"/>
      <c r="AC31" s="162"/>
      <c r="AD31" s="162"/>
      <c r="AE31" s="162"/>
      <c r="AF31" s="162"/>
      <c r="AG31" s="180"/>
      <c r="AH31" s="178" t="s">
        <v>251</v>
      </c>
      <c r="AI31" s="161"/>
      <c r="AJ31" s="161"/>
      <c r="AK31" s="161"/>
      <c r="AL31" s="161"/>
      <c r="AM31" s="161"/>
      <c r="AN31" s="179"/>
      <c r="AO31" s="174" t="s">
        <v>252</v>
      </c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 t="s">
        <v>253</v>
      </c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 t="s">
        <v>254</v>
      </c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5"/>
    </row>
    <row r="32" spans="1:82" ht="12" customHeight="1" thickBot="1">
      <c r="A32" s="176">
        <v>1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7">
        <v>2</v>
      </c>
      <c r="U32" s="177"/>
      <c r="V32" s="177"/>
      <c r="W32" s="177"/>
      <c r="X32" s="177"/>
      <c r="Y32" s="177"/>
      <c r="Z32" s="177"/>
      <c r="AA32" s="177">
        <v>3</v>
      </c>
      <c r="AB32" s="177"/>
      <c r="AC32" s="177"/>
      <c r="AD32" s="177"/>
      <c r="AE32" s="177"/>
      <c r="AF32" s="177"/>
      <c r="AG32" s="177"/>
      <c r="AH32" s="177">
        <v>4</v>
      </c>
      <c r="AI32" s="177"/>
      <c r="AJ32" s="177"/>
      <c r="AK32" s="177"/>
      <c r="AL32" s="177"/>
      <c r="AM32" s="177"/>
      <c r="AN32" s="177"/>
      <c r="AO32" s="177">
        <v>5</v>
      </c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>
        <v>6</v>
      </c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>
        <v>7</v>
      </c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8"/>
    </row>
    <row r="33" spans="1:82" ht="12" customHeight="1">
      <c r="A33" s="16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7"/>
      <c r="T33" s="172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4"/>
    </row>
    <row r="34" spans="1:82" ht="12" customHeight="1" thickBot="1">
      <c r="A34" s="165" t="s">
        <v>272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7"/>
      <c r="T34" s="168" t="s">
        <v>273</v>
      </c>
      <c r="U34" s="169"/>
      <c r="V34" s="169"/>
      <c r="W34" s="169"/>
      <c r="X34" s="169"/>
      <c r="Y34" s="169"/>
      <c r="Z34" s="169"/>
      <c r="AA34" s="169" t="s">
        <v>275</v>
      </c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>
        <v>199788.76</v>
      </c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>
        <f>BC34</f>
        <v>199788.76</v>
      </c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1"/>
    </row>
    <row r="35" spans="1:82" ht="12" customHeight="1" thickBot="1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 t="s">
        <v>255</v>
      </c>
      <c r="AI35" s="162"/>
      <c r="AJ35" s="162"/>
      <c r="AK35" s="162"/>
      <c r="AL35" s="162"/>
      <c r="AM35" s="162"/>
      <c r="AN35" s="162"/>
      <c r="AO35" s="158">
        <f>SUM(AO33:BB34)</f>
        <v>0</v>
      </c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>
        <f>SUM(BC33:BP34)</f>
        <v>199788.76</v>
      </c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>
        <f>SUM(BQ33:CD34)</f>
        <v>199788.76</v>
      </c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60"/>
    </row>
    <row r="36" spans="1:82" ht="4.5" customHeight="1" thickBo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</row>
    <row r="37" spans="1:82" ht="11.2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 t="s">
        <v>256</v>
      </c>
      <c r="BO37" s="121"/>
      <c r="BP37" s="121"/>
      <c r="BQ37" s="121"/>
      <c r="BR37" s="121"/>
      <c r="BS37" s="121"/>
      <c r="BT37" s="121"/>
      <c r="BU37" s="121"/>
      <c r="BV37" s="148"/>
      <c r="BW37" s="153"/>
      <c r="BX37" s="154"/>
      <c r="BY37" s="154"/>
      <c r="BZ37" s="154"/>
      <c r="CA37" s="154"/>
      <c r="CB37" s="154"/>
      <c r="CC37" s="154"/>
      <c r="CD37" s="155"/>
    </row>
    <row r="38" spans="1:125" ht="11.25" customHeight="1" thickBot="1">
      <c r="A38" s="156" t="s">
        <v>257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 t="s">
        <v>258</v>
      </c>
      <c r="BO38" s="135"/>
      <c r="BP38" s="135"/>
      <c r="BQ38" s="135"/>
      <c r="BR38" s="135"/>
      <c r="BS38" s="135"/>
      <c r="BT38" s="135"/>
      <c r="BU38" s="135"/>
      <c r="BV38" s="148"/>
      <c r="BW38" s="149"/>
      <c r="BX38" s="150"/>
      <c r="BY38" s="150"/>
      <c r="BZ38" s="150"/>
      <c r="CA38" s="150"/>
      <c r="CB38" s="150"/>
      <c r="CC38" s="150"/>
      <c r="CD38" s="151"/>
      <c r="DU38" s="52"/>
    </row>
    <row r="39" spans="1:125" ht="3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7"/>
      <c r="L39" s="157"/>
      <c r="M39" s="157"/>
      <c r="N39" s="157"/>
      <c r="O39" s="157"/>
      <c r="P39" s="157"/>
      <c r="Q39" s="156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DU39" s="52"/>
    </row>
    <row r="40" spans="1:125" ht="11.2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9" t="s">
        <v>201</v>
      </c>
      <c r="L40" s="129"/>
      <c r="M40" s="129"/>
      <c r="N40" s="129"/>
      <c r="O40" s="129"/>
      <c r="P40" s="129"/>
      <c r="Q40" s="54"/>
      <c r="R40" s="129" t="s">
        <v>202</v>
      </c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35"/>
      <c r="AQ40" s="142" t="s">
        <v>259</v>
      </c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4"/>
      <c r="DU40" s="52"/>
    </row>
    <row r="41" spans="1:82" ht="11.25" customHeight="1">
      <c r="A41" s="128" t="s">
        <v>260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1"/>
      <c r="AM41" s="121"/>
      <c r="AN41" s="121"/>
      <c r="AO41" s="121"/>
      <c r="AP41" s="135"/>
      <c r="AQ41" s="145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7"/>
    </row>
    <row r="42" spans="1:82" ht="11.25" customHeight="1">
      <c r="A42" s="128" t="s">
        <v>261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36"/>
      <c r="L42" s="136"/>
      <c r="M42" s="136"/>
      <c r="N42" s="136"/>
      <c r="O42" s="136"/>
      <c r="P42" s="136"/>
      <c r="Q42" s="48"/>
      <c r="R42" s="136" t="s">
        <v>274</v>
      </c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35"/>
      <c r="AQ42" s="140" t="s">
        <v>204</v>
      </c>
      <c r="AR42" s="141"/>
      <c r="AS42" s="141"/>
      <c r="AT42" s="141"/>
      <c r="AU42" s="141"/>
      <c r="AV42" s="141"/>
      <c r="AW42" s="141"/>
      <c r="AX42" s="141"/>
      <c r="AY42" s="136"/>
      <c r="AZ42" s="136"/>
      <c r="BA42" s="136"/>
      <c r="BB42" s="136"/>
      <c r="BC42" s="136"/>
      <c r="BD42" s="136"/>
      <c r="BE42" s="55"/>
      <c r="BF42" s="136"/>
      <c r="BG42" s="136"/>
      <c r="BH42" s="136"/>
      <c r="BI42" s="136"/>
      <c r="BJ42" s="136"/>
      <c r="BK42" s="55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55"/>
      <c r="BW42" s="136"/>
      <c r="BX42" s="136"/>
      <c r="BY42" s="136"/>
      <c r="BZ42" s="136"/>
      <c r="CA42" s="136"/>
      <c r="CB42" s="136"/>
      <c r="CC42" s="136"/>
      <c r="CD42" s="56"/>
    </row>
    <row r="43" spans="1:143" ht="11.2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9" t="s">
        <v>201</v>
      </c>
      <c r="L43" s="129"/>
      <c r="M43" s="129"/>
      <c r="N43" s="129"/>
      <c r="O43" s="129"/>
      <c r="P43" s="129"/>
      <c r="Q43" s="54"/>
      <c r="R43" s="129" t="s">
        <v>202</v>
      </c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38" t="s">
        <v>262</v>
      </c>
      <c r="AR43" s="139"/>
      <c r="AS43" s="139"/>
      <c r="AT43" s="139"/>
      <c r="AU43" s="139"/>
      <c r="AV43" s="139"/>
      <c r="AW43" s="139"/>
      <c r="AX43" s="139"/>
      <c r="AY43" s="129" t="s">
        <v>205</v>
      </c>
      <c r="AZ43" s="129"/>
      <c r="BA43" s="129"/>
      <c r="BB43" s="129"/>
      <c r="BC43" s="129"/>
      <c r="BD43" s="129"/>
      <c r="BE43" s="57"/>
      <c r="BF43" s="129" t="s">
        <v>201</v>
      </c>
      <c r="BG43" s="129"/>
      <c r="BH43" s="129"/>
      <c r="BI43" s="129"/>
      <c r="BJ43" s="129"/>
      <c r="BK43" s="57"/>
      <c r="BL43" s="129" t="s">
        <v>202</v>
      </c>
      <c r="BM43" s="129"/>
      <c r="BN43" s="129"/>
      <c r="BO43" s="129"/>
      <c r="BP43" s="129"/>
      <c r="BQ43" s="129"/>
      <c r="BR43" s="129"/>
      <c r="BS43" s="129"/>
      <c r="BT43" s="129"/>
      <c r="BU43" s="129"/>
      <c r="BV43" s="58"/>
      <c r="BW43" s="129" t="s">
        <v>263</v>
      </c>
      <c r="BX43" s="129"/>
      <c r="BY43" s="129"/>
      <c r="BZ43" s="129"/>
      <c r="CA43" s="129"/>
      <c r="CB43" s="129"/>
      <c r="CC43" s="129"/>
      <c r="CD43" s="56"/>
      <c r="EL43" s="52"/>
      <c r="EM43" s="52"/>
    </row>
    <row r="44" spans="1:125" ht="11.25" customHeight="1">
      <c r="A44" s="128" t="s">
        <v>204</v>
      </c>
      <c r="B44" s="128"/>
      <c r="C44" s="128"/>
      <c r="D44" s="128"/>
      <c r="E44" s="128"/>
      <c r="F44" s="128"/>
      <c r="G44" s="128"/>
      <c r="H44" s="128"/>
      <c r="I44" s="120"/>
      <c r="J44" s="120"/>
      <c r="K44" s="120"/>
      <c r="L44" s="120"/>
      <c r="M44" s="120"/>
      <c r="N44" s="120"/>
      <c r="O44" s="48"/>
      <c r="P44" s="120"/>
      <c r="Q44" s="120"/>
      <c r="R44" s="120"/>
      <c r="S44" s="120"/>
      <c r="T44" s="120"/>
      <c r="U44" s="48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H44" s="121"/>
      <c r="AI44" s="121"/>
      <c r="AJ44" s="121"/>
      <c r="AK44" s="121"/>
      <c r="AL44" s="121"/>
      <c r="AM44" s="121"/>
      <c r="AN44" s="121"/>
      <c r="AO44" s="121"/>
      <c r="AP44" s="121"/>
      <c r="AQ44" s="134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0"/>
      <c r="DS44" s="52"/>
      <c r="DT44" s="52"/>
      <c r="DU44" s="52"/>
    </row>
    <row r="45" spans="1:125" ht="11.25" customHeight="1">
      <c r="A45" s="128" t="s">
        <v>262</v>
      </c>
      <c r="B45" s="128"/>
      <c r="C45" s="128"/>
      <c r="D45" s="128"/>
      <c r="E45" s="128"/>
      <c r="F45" s="128"/>
      <c r="G45" s="128"/>
      <c r="H45" s="128"/>
      <c r="I45" s="136"/>
      <c r="J45" s="136"/>
      <c r="K45" s="136"/>
      <c r="L45" s="136"/>
      <c r="M45" s="136"/>
      <c r="N45" s="136"/>
      <c r="O45" s="48"/>
      <c r="P45" s="136"/>
      <c r="Q45" s="136"/>
      <c r="R45" s="136"/>
      <c r="S45" s="136"/>
      <c r="T45" s="136"/>
      <c r="U45" s="48"/>
      <c r="V45" s="137" t="s">
        <v>271</v>
      </c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H45" s="136"/>
      <c r="AI45" s="136"/>
      <c r="AJ45" s="136"/>
      <c r="AK45" s="136"/>
      <c r="AL45" s="136"/>
      <c r="AM45" s="136"/>
      <c r="AN45" s="136"/>
      <c r="AO45" s="121"/>
      <c r="AP45" s="121"/>
      <c r="AQ45" s="59" t="s">
        <v>264</v>
      </c>
      <c r="AR45" s="124"/>
      <c r="AS45" s="124"/>
      <c r="AT45" s="55" t="s">
        <v>264</v>
      </c>
      <c r="AU45" s="124"/>
      <c r="AV45" s="124"/>
      <c r="AW45" s="124"/>
      <c r="AX45" s="124"/>
      <c r="AY45" s="124"/>
      <c r="AZ45" s="124"/>
      <c r="BA45" s="124"/>
      <c r="BB45" s="124"/>
      <c r="BC45" s="125" t="s">
        <v>265</v>
      </c>
      <c r="BD45" s="125"/>
      <c r="BE45" s="124"/>
      <c r="BF45" s="124"/>
      <c r="BG45" s="126" t="s">
        <v>227</v>
      </c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7"/>
      <c r="DS45" s="52"/>
      <c r="DT45" s="52"/>
      <c r="DU45" s="52"/>
    </row>
    <row r="46" spans="1:143" ht="11.25" customHeight="1">
      <c r="A46" s="128"/>
      <c r="B46" s="128"/>
      <c r="C46" s="128"/>
      <c r="D46" s="128"/>
      <c r="E46" s="128"/>
      <c r="F46" s="128"/>
      <c r="G46" s="128"/>
      <c r="H46" s="128"/>
      <c r="I46" s="129" t="s">
        <v>205</v>
      </c>
      <c r="J46" s="129"/>
      <c r="K46" s="129"/>
      <c r="L46" s="129"/>
      <c r="M46" s="129"/>
      <c r="N46" s="129"/>
      <c r="O46" s="54"/>
      <c r="P46" s="129" t="s">
        <v>201</v>
      </c>
      <c r="Q46" s="129"/>
      <c r="R46" s="129"/>
      <c r="S46" s="129"/>
      <c r="T46" s="129"/>
      <c r="U46" s="54"/>
      <c r="V46" s="129" t="s">
        <v>202</v>
      </c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H46" s="129" t="s">
        <v>263</v>
      </c>
      <c r="AI46" s="129"/>
      <c r="AJ46" s="129"/>
      <c r="AK46" s="129"/>
      <c r="AL46" s="129"/>
      <c r="AM46" s="129"/>
      <c r="AN46" s="129"/>
      <c r="AO46" s="121"/>
      <c r="AP46" s="130"/>
      <c r="AQ46" s="131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3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</row>
    <row r="47" spans="1:122" ht="11.25" customHeight="1">
      <c r="A47" s="47" t="s">
        <v>264</v>
      </c>
      <c r="B47" s="123"/>
      <c r="C47" s="123"/>
      <c r="D47" s="48" t="s">
        <v>264</v>
      </c>
      <c r="E47" s="124"/>
      <c r="F47" s="124"/>
      <c r="G47" s="124"/>
      <c r="H47" s="124"/>
      <c r="I47" s="124"/>
      <c r="J47" s="124"/>
      <c r="K47" s="124"/>
      <c r="L47" s="124"/>
      <c r="M47" s="125" t="s">
        <v>265</v>
      </c>
      <c r="N47" s="125"/>
      <c r="O47" s="124"/>
      <c r="P47" s="124"/>
      <c r="Q47" s="120" t="s">
        <v>227</v>
      </c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1"/>
      <c r="AP47" s="121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48"/>
      <c r="DQ47" s="48"/>
      <c r="DR47" s="48"/>
    </row>
  </sheetData>
  <sheetProtection/>
  <mergeCells count="206">
    <mergeCell ref="A1:CD1"/>
    <mergeCell ref="A2:CD2"/>
    <mergeCell ref="A3:CD3"/>
    <mergeCell ref="A4:CD4"/>
    <mergeCell ref="A5:CD5"/>
    <mergeCell ref="A6:AN6"/>
    <mergeCell ref="AO6:CD6"/>
    <mergeCell ref="A7:AN7"/>
    <mergeCell ref="AO7:CD7"/>
    <mergeCell ref="A8:AN8"/>
    <mergeCell ref="AO8:CD8"/>
    <mergeCell ref="A9:AN9"/>
    <mergeCell ref="AO9:CD9"/>
    <mergeCell ref="A10:AN10"/>
    <mergeCell ref="AO10:CD10"/>
    <mergeCell ref="A11:AN11"/>
    <mergeCell ref="AO11:AZ11"/>
    <mergeCell ref="BA11:BF11"/>
    <mergeCell ref="BG11:CD11"/>
    <mergeCell ref="A12:AN12"/>
    <mergeCell ref="AO12:AZ12"/>
    <mergeCell ref="BA12:BF12"/>
    <mergeCell ref="BG12:CD12"/>
    <mergeCell ref="BC13:BD13"/>
    <mergeCell ref="BE13:CD13"/>
    <mergeCell ref="A14:CD14"/>
    <mergeCell ref="A15:BM15"/>
    <mergeCell ref="BN15:BU15"/>
    <mergeCell ref="BW15:CD15"/>
    <mergeCell ref="A13:AN13"/>
    <mergeCell ref="AP13:AQ13"/>
    <mergeCell ref="AS13:AZ13"/>
    <mergeCell ref="BA13:BB13"/>
    <mergeCell ref="AP18:AQ18"/>
    <mergeCell ref="AS18:BM18"/>
    <mergeCell ref="BW16:CD16"/>
    <mergeCell ref="A17:BM17"/>
    <mergeCell ref="BN17:BU17"/>
    <mergeCell ref="BW17:CD17"/>
    <mergeCell ref="A16:BH16"/>
    <mergeCell ref="BI16:BJ16"/>
    <mergeCell ref="BK16:BM16"/>
    <mergeCell ref="BN16:BU16"/>
    <mergeCell ref="BN18:BU18"/>
    <mergeCell ref="BW18:CD18"/>
    <mergeCell ref="A19:T19"/>
    <mergeCell ref="U19:BM19"/>
    <mergeCell ref="BN19:BU19"/>
    <mergeCell ref="BW19:CD19"/>
    <mergeCell ref="A18:Z18"/>
    <mergeCell ref="AB18:AC18"/>
    <mergeCell ref="AE18:AM18"/>
    <mergeCell ref="AN18:AO18"/>
    <mergeCell ref="A20:T20"/>
    <mergeCell ref="U20:BM20"/>
    <mergeCell ref="BN20:BU20"/>
    <mergeCell ref="BW20:CD21"/>
    <mergeCell ref="A21:T21"/>
    <mergeCell ref="U21:Y21"/>
    <mergeCell ref="Z21:AM21"/>
    <mergeCell ref="AN21:BU21"/>
    <mergeCell ref="BN25:BU25"/>
    <mergeCell ref="BW25:CD25"/>
    <mergeCell ref="A22:T22"/>
    <mergeCell ref="U22:BM22"/>
    <mergeCell ref="BN22:BU22"/>
    <mergeCell ref="BW22:CD22"/>
    <mergeCell ref="A23:T23"/>
    <mergeCell ref="U23:BM23"/>
    <mergeCell ref="BN23:BU23"/>
    <mergeCell ref="BW23:CD23"/>
    <mergeCell ref="BW26:CD26"/>
    <mergeCell ref="A27:F27"/>
    <mergeCell ref="G27:AD27"/>
    <mergeCell ref="AE27:BM27"/>
    <mergeCell ref="BN27:CD27"/>
    <mergeCell ref="A24:T24"/>
    <mergeCell ref="U24:BM24"/>
    <mergeCell ref="BN24:BU24"/>
    <mergeCell ref="BW24:CD24"/>
    <mergeCell ref="A25:BM25"/>
    <mergeCell ref="AZ29:BA29"/>
    <mergeCell ref="AH30:BB30"/>
    <mergeCell ref="BC31:BP31"/>
    <mergeCell ref="A26:F26"/>
    <mergeCell ref="G26:AD26"/>
    <mergeCell ref="AE26:BM26"/>
    <mergeCell ref="BN26:BU26"/>
    <mergeCell ref="BC32:BP32"/>
    <mergeCell ref="BQ32:CD32"/>
    <mergeCell ref="A28:S31"/>
    <mergeCell ref="T28:Z31"/>
    <mergeCell ref="AA28:AG31"/>
    <mergeCell ref="AH28:BB28"/>
    <mergeCell ref="AH31:AN31"/>
    <mergeCell ref="AO31:BB31"/>
    <mergeCell ref="BC28:CD30"/>
    <mergeCell ref="AH29:AY29"/>
    <mergeCell ref="AA33:AG33"/>
    <mergeCell ref="AH33:AN33"/>
    <mergeCell ref="AO33:BB33"/>
    <mergeCell ref="BC33:BP33"/>
    <mergeCell ref="BQ31:CD31"/>
    <mergeCell ref="A32:S32"/>
    <mergeCell ref="T32:Z32"/>
    <mergeCell ref="AA32:AG32"/>
    <mergeCell ref="AH32:AN32"/>
    <mergeCell ref="AO32:BB32"/>
    <mergeCell ref="BQ33:CD33"/>
    <mergeCell ref="A34:S34"/>
    <mergeCell ref="T34:Z34"/>
    <mergeCell ref="AA34:AG34"/>
    <mergeCell ref="AH34:AN34"/>
    <mergeCell ref="AO34:BB34"/>
    <mergeCell ref="BC34:BP34"/>
    <mergeCell ref="BQ34:CD34"/>
    <mergeCell ref="A33:S33"/>
    <mergeCell ref="T33:Z33"/>
    <mergeCell ref="AO35:BB35"/>
    <mergeCell ref="BC35:BP35"/>
    <mergeCell ref="BQ35:CD35"/>
    <mergeCell ref="A36:CD36"/>
    <mergeCell ref="A35:S35"/>
    <mergeCell ref="T35:Z35"/>
    <mergeCell ref="AA35:AG35"/>
    <mergeCell ref="AH35:AN35"/>
    <mergeCell ref="A37:AN37"/>
    <mergeCell ref="AO37:AP37"/>
    <mergeCell ref="AQ37:BM37"/>
    <mergeCell ref="BN37:BV37"/>
    <mergeCell ref="BW37:CD37"/>
    <mergeCell ref="A38:J39"/>
    <mergeCell ref="K38:P39"/>
    <mergeCell ref="Q38:Q39"/>
    <mergeCell ref="R38:AC39"/>
    <mergeCell ref="AD38:AK39"/>
    <mergeCell ref="AL38:AN39"/>
    <mergeCell ref="AO38:AP39"/>
    <mergeCell ref="AQ38:BM38"/>
    <mergeCell ref="BN38:BV38"/>
    <mergeCell ref="BW38:CD38"/>
    <mergeCell ref="AQ39:CD39"/>
    <mergeCell ref="A40:J40"/>
    <mergeCell ref="K40:P40"/>
    <mergeCell ref="R40:AC40"/>
    <mergeCell ref="AD40:AK40"/>
    <mergeCell ref="AL40:AN40"/>
    <mergeCell ref="AO40:AP40"/>
    <mergeCell ref="AQ40:CD41"/>
    <mergeCell ref="A41:AK41"/>
    <mergeCell ref="AL41:AN41"/>
    <mergeCell ref="AO41:AP41"/>
    <mergeCell ref="A42:J42"/>
    <mergeCell ref="K42:P42"/>
    <mergeCell ref="R42:AC42"/>
    <mergeCell ref="AD42:AK42"/>
    <mergeCell ref="AL42:AN42"/>
    <mergeCell ref="AO42:AP42"/>
    <mergeCell ref="AQ42:AX42"/>
    <mergeCell ref="AY42:BD42"/>
    <mergeCell ref="BF42:BJ42"/>
    <mergeCell ref="BL42:BU42"/>
    <mergeCell ref="BW42:CC42"/>
    <mergeCell ref="A43:J43"/>
    <mergeCell ref="K43:P43"/>
    <mergeCell ref="R43:AC43"/>
    <mergeCell ref="AD43:AK43"/>
    <mergeCell ref="AL43:AN43"/>
    <mergeCell ref="AO43:AP43"/>
    <mergeCell ref="AQ43:AX43"/>
    <mergeCell ref="AY43:BD43"/>
    <mergeCell ref="BF43:BJ43"/>
    <mergeCell ref="BL43:BU43"/>
    <mergeCell ref="BW43:CC43"/>
    <mergeCell ref="A44:H44"/>
    <mergeCell ref="I44:N44"/>
    <mergeCell ref="P44:T44"/>
    <mergeCell ref="V44:AF44"/>
    <mergeCell ref="AH44:AN44"/>
    <mergeCell ref="AO44:AP44"/>
    <mergeCell ref="AQ44:CD44"/>
    <mergeCell ref="A45:H45"/>
    <mergeCell ref="I45:N45"/>
    <mergeCell ref="P45:T45"/>
    <mergeCell ref="V45:AF45"/>
    <mergeCell ref="AH45:AN45"/>
    <mergeCell ref="AO45:AP45"/>
    <mergeCell ref="AR45:AS45"/>
    <mergeCell ref="AU45:BB45"/>
    <mergeCell ref="BC45:BD45"/>
    <mergeCell ref="BE45:BF45"/>
    <mergeCell ref="BG45:CD45"/>
    <mergeCell ref="A46:H46"/>
    <mergeCell ref="I46:N46"/>
    <mergeCell ref="P46:T46"/>
    <mergeCell ref="V46:AF46"/>
    <mergeCell ref="AH46:AN46"/>
    <mergeCell ref="AO46:AP46"/>
    <mergeCell ref="AQ46:CD46"/>
    <mergeCell ref="Q47:AN47"/>
    <mergeCell ref="AO47:AP47"/>
    <mergeCell ref="AQ47:CD47"/>
    <mergeCell ref="B47:C47"/>
    <mergeCell ref="E47:L47"/>
    <mergeCell ref="M47:N47"/>
    <mergeCell ref="O47:P47"/>
  </mergeCells>
  <printOptions/>
  <pageMargins left="0.7480314960629921" right="0.7480314960629921" top="0.52" bottom="0.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2014-02-07T03:02:12Z</cp:lastPrinted>
  <dcterms:created xsi:type="dcterms:W3CDTF">2006-09-28T05:33:49Z</dcterms:created>
  <dcterms:modified xsi:type="dcterms:W3CDTF">2014-12-25T08:52:17Z</dcterms:modified>
  <cp:category/>
  <cp:version/>
  <cp:contentType/>
  <cp:contentStatus/>
</cp:coreProperties>
</file>